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765" activeTab="0"/>
  </bookViews>
  <sheets>
    <sheet name="calcolo imu" sheetId="1" r:id="rId1"/>
  </sheets>
  <definedNames/>
  <calcPr fullCalcOnLoad="1"/>
</workbook>
</file>

<file path=xl/sharedStrings.xml><?xml version="1.0" encoding="utf-8"?>
<sst xmlns="http://schemas.openxmlformats.org/spreadsheetml/2006/main" count="249" uniqueCount="63">
  <si>
    <t>Rendita rivalutata</t>
  </si>
  <si>
    <t>% di possesso</t>
  </si>
  <si>
    <t>Rendita Euro</t>
  </si>
  <si>
    <t>Mesi possesso</t>
  </si>
  <si>
    <t>Superficie Edificabile - MQ</t>
  </si>
  <si>
    <t>Valore al MQ - vedi delibera Comunale</t>
  </si>
  <si>
    <t>IMU lorda</t>
  </si>
  <si>
    <t>IMU netta annua</t>
  </si>
  <si>
    <t>IMU dovuta</t>
  </si>
  <si>
    <t>moltiplicatore applicato 160</t>
  </si>
  <si>
    <t>moltiplicatore applicato 80</t>
  </si>
  <si>
    <t>moltiplicatore applicato 55</t>
  </si>
  <si>
    <t>moltiplicatore applicato 140</t>
  </si>
  <si>
    <t>0</t>
  </si>
  <si>
    <t>QUOTA STATO</t>
  </si>
  <si>
    <t>D10 e strumentali attivita' agricola</t>
  </si>
  <si>
    <t>aliquota stato</t>
  </si>
  <si>
    <t>7,6</t>
  </si>
  <si>
    <t>aliquota</t>
  </si>
  <si>
    <t>esempio : aliquota 0,76%, pari al 7,6 per mille : nel campo aliquota scrivere 7,6</t>
  </si>
  <si>
    <t>QUOTA STATO NON PREVISTA</t>
  </si>
  <si>
    <t>Reddito Dominicale</t>
  </si>
  <si>
    <t>Reddito Dominicale Rivalutato 25%</t>
  </si>
  <si>
    <t>3912</t>
  </si>
  <si>
    <t>3914</t>
  </si>
  <si>
    <t>3916</t>
  </si>
  <si>
    <t>3918</t>
  </si>
  <si>
    <t>CODICE TRIBUTO F24 - COMUNE</t>
  </si>
  <si>
    <t>CODICE TRIBUTO F24 - STATO</t>
  </si>
  <si>
    <t>Mesi possesso immobile</t>
  </si>
  <si>
    <r>
      <t>NON</t>
    </r>
    <r>
      <rPr>
        <b/>
        <sz val="10"/>
        <color indexed="9"/>
        <rFont val="Arial"/>
        <family val="2"/>
      </rPr>
      <t xml:space="preserve"> COLTIVATORI DIRETTI</t>
    </r>
  </si>
  <si>
    <t>CONGUAGLIO STATO</t>
  </si>
  <si>
    <t>Detrazione Annua per Singolo Contribuente</t>
  </si>
  <si>
    <t>QUOTA COMUNE ANNUA</t>
  </si>
  <si>
    <t>QUOTA STATO ANNUA</t>
  </si>
  <si>
    <t>TOTALE ANNUO COMUNE</t>
  </si>
  <si>
    <t>IMU TOTALE ANNUA</t>
  </si>
  <si>
    <t>CONGUAGLIO COMUNE</t>
  </si>
  <si>
    <t>ACCONTO STATO IMMOBILI CATEGORIA "D"</t>
  </si>
  <si>
    <t>TOTALE ANNUO STATO IMMOBILI CATEGORIA "D"</t>
  </si>
  <si>
    <t>ACCONTO COMUNE AD ALIQUOTA DEFINITIVA</t>
  </si>
  <si>
    <t>aliquota comunale</t>
  </si>
  <si>
    <t>SOMMA DA VERSARE A CONGUAGLIO STATO IMMOBILI CATEGORIA "D"</t>
  </si>
  <si>
    <t>SOMMA DA VERSARE A CONGUAGLIO COMUNE</t>
  </si>
  <si>
    <t>moltiplicatore applicato 65</t>
  </si>
  <si>
    <t>QUOTA COMUNE NON PREVISTA</t>
  </si>
  <si>
    <t>ACCONTO STATO AD ALIQUOTA DEFINITIVA</t>
  </si>
  <si>
    <t>3925</t>
  </si>
  <si>
    <t>3930</t>
  </si>
  <si>
    <r>
      <t>N.B.</t>
    </r>
    <r>
      <rPr>
        <b/>
        <sz val="12"/>
        <rFont val="Arial"/>
        <family val="2"/>
      </rPr>
      <t xml:space="preserve"> SOLO PER CATEGORIE A1- A8 - A9 : </t>
    </r>
    <r>
      <rPr>
        <b/>
        <sz val="12"/>
        <color indexed="9"/>
        <rFont val="Arial"/>
        <family val="2"/>
      </rPr>
      <t>qualora l'imu dovuta per abitazione principale e pertinenze</t>
    </r>
    <r>
      <rPr>
        <b/>
        <u val="single"/>
        <sz val="12"/>
        <rFont val="Arial"/>
        <family val="2"/>
      </rPr>
      <t xml:space="preserve"> dovesse avere un valore negativo è necessario eliminarla dal calcolo</t>
    </r>
    <r>
      <rPr>
        <b/>
        <sz val="12"/>
        <color indexed="9"/>
        <rFont val="Arial"/>
        <family val="2"/>
      </rPr>
      <t xml:space="preserve">, essendo di fatto riconducibile ad un valore d'imposta pari a zero, e quindi ininfluente nel calcolo dell'imposta da versare - </t>
    </r>
    <r>
      <rPr>
        <b/>
        <sz val="12"/>
        <rFont val="Arial"/>
        <family val="2"/>
      </rPr>
      <t>IN TAL CASO QUINDI TUTTI I DATI NELLE CELLE DI COLORE GIALLO DELLA RIGA "8" DEBBONO AVERE VALORE PARI A ZERO "0"</t>
    </r>
    <r>
      <rPr>
        <b/>
        <sz val="12"/>
        <color indexed="9"/>
        <rFont val="Arial"/>
        <family val="2"/>
      </rPr>
      <t xml:space="preserve">
</t>
    </r>
  </si>
  <si>
    <t>abitazione principale e pertinenze SOLO CAT. A1 - A8 - A9</t>
  </si>
  <si>
    <t>detrazione abitazione principale categorie A1-A8-A9 ed ex IACP Euro 200 per nucleo familiare</t>
  </si>
  <si>
    <t>esenti imu dal 2014</t>
  </si>
  <si>
    <r>
      <t xml:space="preserve">COLTIVATORI DIRETTI - </t>
    </r>
    <r>
      <rPr>
        <b/>
        <sz val="11"/>
        <color indexed="11"/>
        <rFont val="Times New Roman"/>
        <family val="1"/>
      </rPr>
      <t>OLTRE RD 341,33 NESSUNA RIDUZIONE</t>
    </r>
  </si>
  <si>
    <r>
      <t xml:space="preserve">COLTIVATORI DIRETTI - </t>
    </r>
    <r>
      <rPr>
        <b/>
        <sz val="14"/>
        <color indexed="11"/>
        <rFont val="Times New Roman"/>
        <family val="1"/>
      </rPr>
      <t>RIDUZIONE DEL 70% su intervallo RD 101,33</t>
    </r>
  </si>
  <si>
    <r>
      <t xml:space="preserve">COLTIVATORI DIRETTI - </t>
    </r>
    <r>
      <rPr>
        <b/>
        <sz val="14"/>
        <color indexed="11"/>
        <rFont val="Times New Roman"/>
        <family val="1"/>
      </rPr>
      <t>RIDUZIONE DEL 50% su intervallo RD 106,67</t>
    </r>
  </si>
  <si>
    <r>
      <t xml:space="preserve">COLTIVATORI DIRETTI - </t>
    </r>
    <r>
      <rPr>
        <b/>
        <sz val="14"/>
        <color indexed="11"/>
        <rFont val="Times New Roman"/>
        <family val="1"/>
      </rPr>
      <t>RIDUZIONE DEL 25% su intervallo RD 69,33</t>
    </r>
  </si>
  <si>
    <r>
      <t>COLTIVATORI Reddito Dominicale FINO A € 64 ESENTE</t>
    </r>
    <r>
      <rPr>
        <b/>
        <sz val="10"/>
        <rFont val="Arial"/>
        <family val="2"/>
      </rPr>
      <t xml:space="preserve"> - RD da 64 a 165,33 RID. DEL 70%</t>
    </r>
  </si>
  <si>
    <r>
      <t>COLTIVATORI Reddito Dominicale FINO A € 64 ESENTE  -</t>
    </r>
    <r>
      <rPr>
        <b/>
        <sz val="10"/>
        <rFont val="Arial"/>
        <family val="2"/>
      </rPr>
      <t xml:space="preserve"> RD da 165,33 a 272 RID. DEL 50%</t>
    </r>
  </si>
  <si>
    <r>
      <t xml:space="preserve">COLTIVATORI Reddito Dominicale FINO A € 64 ESENTE </t>
    </r>
    <r>
      <rPr>
        <b/>
        <sz val="10"/>
        <rFont val="Arial"/>
        <family val="2"/>
      </rPr>
      <t>- RD da 272 a 341,33 RID. DEL 25%</t>
    </r>
  </si>
  <si>
    <r>
      <t>COLTIVATORI Reddito Dominicale FINO A € 64 ESENTE</t>
    </r>
    <r>
      <rPr>
        <b/>
        <sz val="10"/>
        <rFont val="Arial"/>
        <family val="2"/>
      </rPr>
      <t xml:space="preserve"> - RD oltre 341,33 NESSUNA RIDUZIONE</t>
    </r>
  </si>
  <si>
    <t>EFFETTUARE IL VERSAMENTO CON MODELLO F24 - UTILIZZARE I CODICI TRIBUTO RIPORTATI NELLE COLONNE "B" E "C"</t>
  </si>
  <si>
    <r>
      <t xml:space="preserve">VERSAMENTO ACCONTO ENTRO 16 GIUGNO 50%, VERSAMENTO SALDO ENTRO 16 DICEMBRE "CONGUAGLIO" </t>
    </r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</si>
</sst>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.00_ ;\-#,##0.00\ "/>
    <numFmt numFmtId="185" formatCode="#,##0_ ;\-#,##0\ "/>
    <numFmt numFmtId="186" formatCode="&quot;€&quot;\ #,##0.00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&quot;€&quot;\ #,##0"/>
    <numFmt numFmtId="192" formatCode="h\.mm\.ss"/>
    <numFmt numFmtId="193" formatCode="&quot;€&quot;\ #,##0.000"/>
    <numFmt numFmtId="194" formatCode="&quot;€&quot;\ #,##0.0000"/>
    <numFmt numFmtId="195" formatCode="&quot;€&quot;\ #,##0.0"/>
  </numFmts>
  <fonts count="28">
    <font>
      <sz val="10"/>
      <name val="Arial"/>
      <family val="0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8"/>
      <color indexed="9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b/>
      <u val="single"/>
      <sz val="20"/>
      <color indexed="13"/>
      <name val="Arial"/>
      <family val="2"/>
    </font>
    <font>
      <b/>
      <sz val="16"/>
      <color indexed="13"/>
      <name val="Arial"/>
      <family val="2"/>
    </font>
    <font>
      <b/>
      <i/>
      <sz val="14"/>
      <color indexed="9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1.5"/>
      <name val="Arial"/>
      <family val="2"/>
    </font>
    <font>
      <sz val="11"/>
      <name val="Arial"/>
      <family val="0"/>
    </font>
    <font>
      <sz val="12"/>
      <name val="Arial"/>
      <family val="2"/>
    </font>
    <font>
      <b/>
      <sz val="8"/>
      <color indexed="9"/>
      <name val="Arial"/>
      <family val="2"/>
    </font>
    <font>
      <b/>
      <sz val="12"/>
      <color indexed="11"/>
      <name val="Arial"/>
      <family val="2"/>
    </font>
    <font>
      <sz val="12"/>
      <color indexed="9"/>
      <name val="Arial"/>
      <family val="2"/>
    </font>
    <font>
      <b/>
      <sz val="11"/>
      <color indexed="9"/>
      <name val="Times New Roman"/>
      <family val="1"/>
    </font>
    <font>
      <b/>
      <sz val="11"/>
      <color indexed="11"/>
      <name val="Times New Roman"/>
      <family val="1"/>
    </font>
    <font>
      <b/>
      <sz val="10"/>
      <color indexed="11"/>
      <name val="Arial"/>
      <family val="2"/>
    </font>
    <font>
      <b/>
      <sz val="14"/>
      <color indexed="11"/>
      <name val="Times New Roman"/>
      <family val="1"/>
    </font>
    <font>
      <b/>
      <sz val="16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center" vertical="center" wrapText="1"/>
    </xf>
    <xf numFmtId="49" fontId="11" fillId="3" borderId="1" xfId="0" applyNumberFormat="1" applyFont="1" applyFill="1" applyBorder="1" applyAlignment="1" applyProtection="1">
      <alignment horizontal="center" vertical="center" wrapText="1"/>
      <protection/>
    </xf>
    <xf numFmtId="0" fontId="11" fillId="3" borderId="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86" fontId="0" fillId="0" borderId="0" xfId="0" applyNumberFormat="1" applyAlignment="1">
      <alignment wrapText="1"/>
    </xf>
    <xf numFmtId="0" fontId="0" fillId="0" borderId="1" xfId="0" applyFont="1" applyBorder="1" applyAlignment="1" applyProtection="1">
      <alignment/>
      <protection/>
    </xf>
    <xf numFmtId="49" fontId="0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wrapText="1"/>
      <protection/>
    </xf>
    <xf numFmtId="3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Font="1" applyFill="1" applyBorder="1" applyAlignment="1" applyProtection="1">
      <alignment horizontal="center" vertical="center" wrapText="1"/>
      <protection/>
    </xf>
    <xf numFmtId="3" fontId="1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5" borderId="1" xfId="0" applyNumberFormat="1" applyFont="1" applyFill="1" applyBorder="1" applyAlignment="1" applyProtection="1">
      <alignment horizontal="center" vertical="center"/>
      <protection locked="0"/>
    </xf>
    <xf numFmtId="186" fontId="0" fillId="0" borderId="1" xfId="0" applyNumberFormat="1" applyFont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10" fontId="0" fillId="5" borderId="1" xfId="0" applyNumberFormat="1" applyFont="1" applyFill="1" applyBorder="1" applyAlignment="1" applyProtection="1">
      <alignment horizontal="center" vertical="center" wrapText="1"/>
      <protection locked="0"/>
    </xf>
    <xf numFmtId="186" fontId="0" fillId="0" borderId="1" xfId="0" applyNumberFormat="1" applyFont="1" applyBorder="1" applyAlignment="1" applyProtection="1">
      <alignment horizontal="center" vertical="center"/>
      <protection/>
    </xf>
    <xf numFmtId="49" fontId="0" fillId="6" borderId="1" xfId="0" applyNumberFormat="1" applyFont="1" applyFill="1" applyBorder="1" applyAlignment="1" applyProtection="1">
      <alignment horizontal="center" vertical="center" wrapText="1"/>
      <protection/>
    </xf>
    <xf numFmtId="186" fontId="1" fillId="4" borderId="1" xfId="0" applyNumberFormat="1" applyFont="1" applyFill="1" applyBorder="1" applyAlignment="1" applyProtection="1">
      <alignment horizontal="center" vertical="center" wrapText="1"/>
      <protection/>
    </xf>
    <xf numFmtId="49" fontId="0" fillId="5" borderId="1" xfId="0" applyNumberFormat="1" applyFont="1" applyFill="1" applyBorder="1" applyAlignment="1" applyProtection="1">
      <alignment horizontal="center" vertical="center" wrapText="1"/>
      <protection locked="0"/>
    </xf>
    <xf numFmtId="186" fontId="1" fillId="0" borderId="1" xfId="0" applyNumberFormat="1" applyFont="1" applyBorder="1" applyAlignment="1" applyProtection="1">
      <alignment horizontal="center" vertical="center"/>
      <protection/>
    </xf>
    <xf numFmtId="186" fontId="0" fillId="0" borderId="1" xfId="0" applyNumberFormat="1" applyFont="1" applyFill="1" applyBorder="1" applyAlignment="1" applyProtection="1">
      <alignment horizontal="center" vertical="center" wrapText="1"/>
      <protection/>
    </xf>
    <xf numFmtId="186" fontId="0" fillId="0" borderId="1" xfId="0" applyNumberFormat="1" applyFont="1" applyFill="1" applyBorder="1" applyAlignment="1" applyProtection="1">
      <alignment horizontal="center" vertical="center"/>
      <protection/>
    </xf>
    <xf numFmtId="186" fontId="11" fillId="7" borderId="1" xfId="0" applyNumberFormat="1" applyFont="1" applyFill="1" applyBorder="1" applyAlignment="1" applyProtection="1">
      <alignment horizontal="center" vertical="center" wrapText="1"/>
      <protection/>
    </xf>
    <xf numFmtId="186" fontId="1" fillId="0" borderId="1" xfId="0" applyNumberFormat="1" applyFont="1" applyBorder="1" applyAlignment="1" applyProtection="1">
      <alignment horizontal="center" vertical="center" wrapText="1"/>
      <protection/>
    </xf>
    <xf numFmtId="49" fontId="0" fillId="5" borderId="1" xfId="15" applyNumberFormat="1" applyFont="1" applyFill="1" applyBorder="1" applyAlignment="1" applyProtection="1">
      <alignment horizontal="center" vertical="center"/>
      <protection locked="0"/>
    </xf>
    <xf numFmtId="186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10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86" fontId="3" fillId="8" borderId="1" xfId="0" applyNumberFormat="1" applyFont="1" applyFill="1" applyBorder="1" applyAlignment="1" applyProtection="1">
      <alignment horizontal="center" vertical="center"/>
      <protection/>
    </xf>
    <xf numFmtId="3" fontId="2" fillId="8" borderId="1" xfId="0" applyNumberFormat="1" applyFont="1" applyFill="1" applyBorder="1" applyAlignment="1" applyProtection="1">
      <alignment horizontal="left" vertical="center" wrapText="1"/>
      <protection/>
    </xf>
    <xf numFmtId="186" fontId="0" fillId="0" borderId="2" xfId="0" applyNumberFormat="1" applyFont="1" applyFill="1" applyBorder="1" applyAlignment="1" applyProtection="1">
      <alignment horizontal="center" vertical="center" wrapText="1"/>
      <protection/>
    </xf>
    <xf numFmtId="186" fontId="1" fillId="9" borderId="1" xfId="0" applyNumberFormat="1" applyFont="1" applyFill="1" applyBorder="1" applyAlignment="1" applyProtection="1">
      <alignment horizontal="center" vertical="center" wrapText="1"/>
      <protection/>
    </xf>
    <xf numFmtId="0" fontId="1" fillId="9" borderId="1" xfId="0" applyFont="1" applyFill="1" applyBorder="1" applyAlignment="1" applyProtection="1">
      <alignment horizontal="center" vertical="center" wrapText="1"/>
      <protection/>
    </xf>
    <xf numFmtId="186" fontId="1" fillId="0" borderId="3" xfId="0" applyNumberFormat="1" applyFont="1" applyFill="1" applyBorder="1" applyAlignment="1" applyProtection="1">
      <alignment horizontal="center" vertical="center" wrapText="1"/>
      <protection/>
    </xf>
    <xf numFmtId="186" fontId="0" fillId="0" borderId="3" xfId="0" applyNumberFormat="1" applyFont="1" applyFill="1" applyBorder="1" applyAlignment="1" applyProtection="1">
      <alignment horizontal="center" vertical="center" wrapText="1"/>
      <protection/>
    </xf>
    <xf numFmtId="186" fontId="2" fillId="10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1" fillId="11" borderId="1" xfId="0" applyFont="1" applyFill="1" applyBorder="1" applyAlignment="1" applyProtection="1">
      <alignment horizontal="center" vertical="center" wrapText="1"/>
      <protection/>
    </xf>
    <xf numFmtId="186" fontId="1" fillId="11" borderId="1" xfId="0" applyNumberFormat="1" applyFont="1" applyFill="1" applyBorder="1" applyAlignment="1" applyProtection="1">
      <alignment horizontal="center" vertical="center" wrapText="1"/>
      <protection/>
    </xf>
    <xf numFmtId="186" fontId="13" fillId="11" borderId="1" xfId="0" applyNumberFormat="1" applyFont="1" applyFill="1" applyBorder="1" applyAlignment="1" applyProtection="1">
      <alignment horizontal="center" vertical="center" wrapText="1"/>
      <protection/>
    </xf>
    <xf numFmtId="0" fontId="13" fillId="11" borderId="1" xfId="0" applyFont="1" applyFill="1" applyBorder="1" applyAlignment="1" applyProtection="1">
      <alignment horizontal="center" vertical="center" wrapText="1"/>
      <protection/>
    </xf>
    <xf numFmtId="186" fontId="1" fillId="12" borderId="1" xfId="0" applyNumberFormat="1" applyFont="1" applyFill="1" applyBorder="1" applyAlignment="1" applyProtection="1">
      <alignment horizontal="center" vertical="center" wrapText="1"/>
      <protection/>
    </xf>
    <xf numFmtId="0" fontId="11" fillId="13" borderId="1" xfId="0" applyFont="1" applyFill="1" applyBorder="1" applyAlignment="1" applyProtection="1">
      <alignment horizontal="center" vertical="center" wrapText="1"/>
      <protection/>
    </xf>
    <xf numFmtId="186" fontId="1" fillId="11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21" fillId="7" borderId="4" xfId="0" applyFont="1" applyFill="1" applyBorder="1" applyAlignment="1" applyProtection="1">
      <alignment horizontal="center" vertical="center" wrapText="1"/>
      <protection/>
    </xf>
    <xf numFmtId="0" fontId="18" fillId="6" borderId="5" xfId="0" applyFont="1" applyFill="1" applyBorder="1" applyAlignment="1" applyProtection="1">
      <alignment horizontal="left" vertical="center" wrapText="1"/>
      <protection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186" fontId="11" fillId="13" borderId="10" xfId="0" applyNumberFormat="1" applyFont="1" applyFill="1" applyBorder="1" applyAlignment="1" applyProtection="1">
      <alignment horizontal="center" vertical="center" wrapText="1"/>
      <protection/>
    </xf>
    <xf numFmtId="0" fontId="2" fillId="9" borderId="10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186" fontId="13" fillId="9" borderId="10" xfId="0" applyNumberFormat="1" applyFont="1" applyFill="1" applyBorder="1" applyAlignment="1">
      <alignment horizontal="center" vertical="center" wrapText="1"/>
    </xf>
    <xf numFmtId="186" fontId="17" fillId="0" borderId="11" xfId="0" applyNumberFormat="1" applyFont="1" applyBorder="1" applyAlignment="1">
      <alignment horizontal="center" vertical="center" wrapText="1"/>
    </xf>
    <xf numFmtId="186" fontId="17" fillId="0" borderId="4" xfId="0" applyNumberFormat="1" applyFont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186" fontId="2" fillId="10" borderId="10" xfId="0" applyNumberFormat="1" applyFont="1" applyFill="1" applyBorder="1" applyAlignment="1" applyProtection="1">
      <alignment horizontal="center" vertical="center" wrapText="1"/>
      <protection/>
    </xf>
    <xf numFmtId="186" fontId="2" fillId="10" borderId="4" xfId="0" applyNumberFormat="1" applyFont="1" applyFill="1" applyBorder="1" applyAlignment="1" applyProtection="1">
      <alignment horizontal="center" vertical="center" wrapText="1"/>
      <protection/>
    </xf>
    <xf numFmtId="0" fontId="11" fillId="13" borderId="2" xfId="0" applyFont="1" applyFill="1" applyBorder="1" applyAlignment="1" applyProtection="1">
      <alignment horizontal="center" vertical="center" wrapText="1"/>
      <protection/>
    </xf>
    <xf numFmtId="0" fontId="0" fillId="13" borderId="7" xfId="0" applyFill="1" applyBorder="1" applyAlignment="1">
      <alignment horizontal="center" vertical="center" wrapText="1"/>
    </xf>
    <xf numFmtId="186" fontId="11" fillId="13" borderId="8" xfId="0" applyNumberFormat="1" applyFont="1" applyFill="1" applyBorder="1" applyAlignment="1" applyProtection="1">
      <alignment horizontal="center" vertical="center" wrapText="1"/>
      <protection/>
    </xf>
    <xf numFmtId="0" fontId="0" fillId="13" borderId="9" xfId="0" applyFill="1" applyBorder="1" applyAlignment="1">
      <alignment horizontal="center" vertical="center" wrapText="1"/>
    </xf>
    <xf numFmtId="0" fontId="10" fillId="13" borderId="4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 applyProtection="1">
      <alignment horizontal="center" vertical="center" wrapText="1"/>
      <protection/>
    </xf>
    <xf numFmtId="0" fontId="21" fillId="7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1" fillId="3" borderId="10" xfId="0" applyFont="1" applyFill="1" applyBorder="1" applyAlignment="1" applyProtection="1">
      <alignment horizontal="center" vertical="center" wrapText="1"/>
      <protection/>
    </xf>
    <xf numFmtId="0" fontId="21" fillId="3" borderId="11" xfId="0" applyFont="1" applyFill="1" applyBorder="1" applyAlignment="1" applyProtection="1">
      <alignment horizontal="center" vertical="center" wrapText="1"/>
      <protection/>
    </xf>
    <xf numFmtId="0" fontId="21" fillId="3" borderId="4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2" fillId="10" borderId="1" xfId="0" applyFont="1" applyFill="1" applyBorder="1" applyAlignment="1" applyProtection="1">
      <alignment horizontal="left" vertical="center" wrapText="1"/>
      <protection/>
    </xf>
    <xf numFmtId="0" fontId="20" fillId="10" borderId="1" xfId="0" applyFont="1" applyFill="1" applyBorder="1" applyAlignment="1" applyProtection="1">
      <alignment horizontal="left" vertical="center" wrapText="1"/>
      <protection/>
    </xf>
    <xf numFmtId="3" fontId="0" fillId="0" borderId="5" xfId="0" applyNumberFormat="1" applyFont="1" applyFill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17" fillId="0" borderId="1" xfId="0" applyFont="1" applyBorder="1" applyAlignment="1">
      <alignment/>
    </xf>
    <xf numFmtId="186" fontId="12" fillId="10" borderId="1" xfId="0" applyNumberFormat="1" applyFont="1" applyFill="1" applyBorder="1" applyAlignment="1" applyProtection="1">
      <alignment horizontal="center" vertical="center" wrapText="1"/>
      <protection/>
    </xf>
    <xf numFmtId="186" fontId="27" fillId="10" borderId="1" xfId="0" applyNumberFormat="1" applyFont="1" applyFill="1" applyBorder="1" applyAlignment="1">
      <alignment/>
    </xf>
    <xf numFmtId="193" fontId="13" fillId="12" borderId="10" xfId="0" applyNumberFormat="1" applyFont="1" applyFill="1" applyBorder="1" applyAlignment="1">
      <alignment horizontal="center" vertical="center" wrapText="1"/>
    </xf>
    <xf numFmtId="0" fontId="17" fillId="12" borderId="11" xfId="0" applyFont="1" applyFill="1" applyBorder="1" applyAlignment="1">
      <alignment horizontal="center" vertical="center" wrapText="1"/>
    </xf>
    <xf numFmtId="0" fontId="17" fillId="12" borderId="4" xfId="0" applyFont="1" applyFill="1" applyBorder="1" applyAlignment="1">
      <alignment horizontal="center" vertical="center" wrapText="1"/>
    </xf>
    <xf numFmtId="186" fontId="13" fillId="12" borderId="10" xfId="0" applyNumberFormat="1" applyFont="1" applyFill="1" applyBorder="1" applyAlignment="1">
      <alignment horizontal="center" vertical="center" wrapText="1"/>
    </xf>
    <xf numFmtId="186" fontId="17" fillId="12" borderId="11" xfId="0" applyNumberFormat="1" applyFont="1" applyFill="1" applyBorder="1" applyAlignment="1">
      <alignment horizontal="center" vertical="center" wrapText="1"/>
    </xf>
    <xf numFmtId="186" fontId="17" fillId="12" borderId="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6" fillId="2" borderId="10" xfId="0" applyFont="1" applyFill="1" applyBorder="1" applyAlignment="1" applyProtection="1">
      <alignment/>
      <protection/>
    </xf>
    <xf numFmtId="0" fontId="16" fillId="2" borderId="11" xfId="0" applyFont="1" applyFill="1" applyBorder="1" applyAlignment="1" applyProtection="1">
      <alignment/>
      <protection/>
    </xf>
    <xf numFmtId="0" fontId="16" fillId="2" borderId="4" xfId="0" applyFont="1" applyFill="1" applyBorder="1" applyAlignment="1" applyProtection="1">
      <alignment/>
      <protection/>
    </xf>
    <xf numFmtId="0" fontId="3" fillId="10" borderId="5" xfId="0" applyFont="1" applyFill="1" applyBorder="1" applyAlignment="1" applyProtection="1">
      <alignment horizontal="left" vertical="center" wrapText="1"/>
      <protection/>
    </xf>
    <xf numFmtId="0" fontId="3" fillId="10" borderId="13" xfId="0" applyFont="1" applyFill="1" applyBorder="1" applyAlignment="1" applyProtection="1">
      <alignment horizontal="left" vertical="center" wrapText="1"/>
      <protection/>
    </xf>
    <xf numFmtId="0" fontId="3" fillId="10" borderId="6" xfId="0" applyFont="1" applyFill="1" applyBorder="1" applyAlignment="1" applyProtection="1">
      <alignment horizontal="left" vertical="center" wrapText="1"/>
      <protection/>
    </xf>
    <xf numFmtId="0" fontId="3" fillId="10" borderId="2" xfId="0" applyFont="1" applyFill="1" applyBorder="1" applyAlignment="1" applyProtection="1">
      <alignment horizontal="left" vertical="center" wrapText="1"/>
      <protection/>
    </xf>
    <xf numFmtId="0" fontId="3" fillId="10" borderId="0" xfId="0" applyFont="1" applyFill="1" applyBorder="1" applyAlignment="1" applyProtection="1">
      <alignment horizontal="left" vertical="center" wrapText="1"/>
      <protection/>
    </xf>
    <xf numFmtId="0" fontId="3" fillId="10" borderId="7" xfId="0" applyFont="1" applyFill="1" applyBorder="1" applyAlignment="1" applyProtection="1">
      <alignment horizontal="left" vertical="center" wrapText="1"/>
      <protection/>
    </xf>
    <xf numFmtId="0" fontId="3" fillId="10" borderId="8" xfId="0" applyFont="1" applyFill="1" applyBorder="1" applyAlignment="1" applyProtection="1">
      <alignment horizontal="left" vertical="center" wrapText="1"/>
      <protection/>
    </xf>
    <xf numFmtId="0" fontId="3" fillId="10" borderId="12" xfId="0" applyFont="1" applyFill="1" applyBorder="1" applyAlignment="1" applyProtection="1">
      <alignment horizontal="left" vertical="center" wrapText="1"/>
      <protection/>
    </xf>
    <xf numFmtId="0" fontId="3" fillId="10" borderId="9" xfId="0" applyFont="1" applyFill="1" applyBorder="1" applyAlignment="1" applyProtection="1">
      <alignment horizontal="left" vertical="center" wrapText="1"/>
      <protection/>
    </xf>
    <xf numFmtId="0" fontId="8" fillId="10" borderId="10" xfId="0" applyFont="1" applyFill="1" applyBorder="1" applyAlignment="1" applyProtection="1">
      <alignment horizontal="center" vertical="center" wrapText="1"/>
      <protection/>
    </xf>
    <xf numFmtId="0" fontId="8" fillId="10" borderId="11" xfId="0" applyFont="1" applyFill="1" applyBorder="1" applyAlignment="1" applyProtection="1">
      <alignment horizontal="center" vertical="center" wrapText="1"/>
      <protection/>
    </xf>
    <xf numFmtId="0" fontId="8" fillId="10" borderId="4" xfId="0" applyFont="1" applyFill="1" applyBorder="1" applyAlignment="1" applyProtection="1">
      <alignment horizontal="center" vertical="center" wrapText="1"/>
      <protection/>
    </xf>
    <xf numFmtId="0" fontId="10" fillId="0" borderId="2" xfId="0" applyFont="1" applyFill="1" applyBorder="1" applyAlignment="1" applyProtection="1">
      <alignment vertical="top" wrapText="1"/>
      <protection/>
    </xf>
    <xf numFmtId="0" fontId="10" fillId="0" borderId="0" xfId="0" applyFont="1" applyFill="1" applyBorder="1" applyAlignment="1" applyProtection="1">
      <alignment vertical="top" wrapText="1"/>
      <protection/>
    </xf>
    <xf numFmtId="0" fontId="0" fillId="0" borderId="7" xfId="0" applyFont="1" applyBorder="1" applyAlignment="1" applyProtection="1">
      <alignment vertical="top" wrapText="1"/>
      <protection/>
    </xf>
    <xf numFmtId="0" fontId="0" fillId="0" borderId="2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4" fontId="25" fillId="8" borderId="5" xfId="0" applyNumberFormat="1" applyFont="1" applyFill="1" applyBorder="1" applyAlignment="1" applyProtection="1">
      <alignment horizontal="left" vertical="center" wrapText="1"/>
      <protection/>
    </xf>
    <xf numFmtId="4" fontId="19" fillId="8" borderId="13" xfId="0" applyNumberFormat="1" applyFont="1" applyFill="1" applyBorder="1" applyAlignment="1" applyProtection="1">
      <alignment horizontal="left" vertical="center" wrapText="1"/>
      <protection/>
    </xf>
    <xf numFmtId="0" fontId="2" fillId="8" borderId="6" xfId="0" applyFont="1" applyFill="1" applyBorder="1" applyAlignment="1" applyProtection="1">
      <alignment horizontal="left" vertical="center" wrapText="1"/>
      <protection/>
    </xf>
    <xf numFmtId="0" fontId="2" fillId="8" borderId="2" xfId="0" applyFont="1" applyFill="1" applyBorder="1" applyAlignment="1" applyProtection="1">
      <alignment horizontal="left" vertical="center" wrapText="1"/>
      <protection/>
    </xf>
    <xf numFmtId="0" fontId="2" fillId="8" borderId="0" xfId="0" applyFont="1" applyFill="1" applyBorder="1" applyAlignment="1" applyProtection="1">
      <alignment horizontal="left" vertical="center" wrapText="1"/>
      <protection/>
    </xf>
    <xf numFmtId="0" fontId="2" fillId="8" borderId="7" xfId="0" applyFont="1" applyFill="1" applyBorder="1" applyAlignment="1" applyProtection="1">
      <alignment horizontal="left" vertical="center" wrapText="1"/>
      <protection/>
    </xf>
    <xf numFmtId="3" fontId="0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6" xfId="0" applyBorder="1" applyAlignment="1">
      <alignment horizontal="center"/>
    </xf>
    <xf numFmtId="0" fontId="0" fillId="0" borderId="8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9" xfId="0" applyBorder="1" applyAlignment="1">
      <alignment horizontal="center"/>
    </xf>
    <xf numFmtId="0" fontId="17" fillId="0" borderId="1" xfId="0" applyFont="1" applyFill="1" applyBorder="1" applyAlignment="1" applyProtection="1">
      <alignment vertical="center" wrapText="1"/>
      <protection/>
    </xf>
    <xf numFmtId="0" fontId="13" fillId="0" borderId="1" xfId="0" applyFont="1" applyFill="1" applyBorder="1" applyAlignment="1" applyProtection="1">
      <alignment vertical="center" wrapText="1"/>
      <protection/>
    </xf>
    <xf numFmtId="0" fontId="17" fillId="0" borderId="1" xfId="0" applyFont="1" applyFill="1" applyBorder="1" applyAlignment="1" applyProtection="1">
      <alignment wrapText="1"/>
      <protection/>
    </xf>
    <xf numFmtId="186" fontId="11" fillId="13" borderId="5" xfId="0" applyNumberFormat="1" applyFont="1" applyFill="1" applyBorder="1" applyAlignment="1" applyProtection="1">
      <alignment horizontal="center" vertical="center" wrapText="1"/>
      <protection/>
    </xf>
    <xf numFmtId="0" fontId="10" fillId="13" borderId="6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0" fontId="10" fillId="13" borderId="7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 applyProtection="1">
      <alignment horizontal="center" vertical="center"/>
      <protection/>
    </xf>
    <xf numFmtId="3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  <protection/>
    </xf>
    <xf numFmtId="49" fontId="11" fillId="2" borderId="1" xfId="0" applyNumberFormat="1" applyFont="1" applyFill="1" applyBorder="1" applyAlignment="1" applyProtection="1">
      <alignment horizontal="center" vertical="center" wrapText="1"/>
      <protection/>
    </xf>
    <xf numFmtId="0" fontId="15" fillId="2" borderId="1" xfId="0" applyFont="1" applyFill="1" applyBorder="1" applyAlignment="1" applyProtection="1">
      <alignment horizontal="center" vertical="center" wrapText="1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3" fontId="23" fillId="2" borderId="1" xfId="0" applyNumberFormat="1" applyFont="1" applyFill="1" applyBorder="1" applyAlignment="1" applyProtection="1">
      <alignment horizontal="left" vertical="center" wrapText="1"/>
      <protection/>
    </xf>
    <xf numFmtId="49" fontId="1" fillId="2" borderId="1" xfId="0" applyNumberFormat="1" applyFont="1" applyFill="1" applyBorder="1" applyAlignment="1" applyProtection="1">
      <alignment horizontal="center" vertical="center" wrapText="1"/>
      <protection/>
    </xf>
    <xf numFmtId="186" fontId="11" fillId="2" borderId="1" xfId="0" applyNumberFormat="1" applyFont="1" applyFill="1" applyBorder="1" applyAlignment="1" applyProtection="1">
      <alignment horizontal="center" vertical="center" wrapText="1"/>
      <protection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186" fontId="0" fillId="2" borderId="1" xfId="0" applyNumberFormat="1" applyFont="1" applyFill="1" applyBorder="1" applyAlignment="1" applyProtection="1">
      <alignment horizontal="center" vertical="center" wrapText="1"/>
      <protection/>
    </xf>
    <xf numFmtId="49" fontId="1" fillId="2" borderId="1" xfId="0" applyNumberFormat="1" applyFont="1" applyFill="1" applyBorder="1" applyAlignment="1" applyProtection="1">
      <alignment horizontal="center" vertical="center"/>
      <protection/>
    </xf>
    <xf numFmtId="10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86" fontId="0" fillId="2" borderId="1" xfId="0" applyNumberFormat="1" applyFont="1" applyFill="1" applyBorder="1" applyAlignment="1" applyProtection="1">
      <alignment horizontal="center" vertical="center"/>
      <protection/>
    </xf>
    <xf numFmtId="49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86" fontId="1" fillId="2" borderId="1" xfId="0" applyNumberFormat="1" applyFont="1" applyFill="1" applyBorder="1" applyAlignment="1" applyProtection="1">
      <alignment horizontal="center" vertical="center" wrapText="1"/>
      <protection/>
    </xf>
    <xf numFmtId="186" fontId="11" fillId="2" borderId="10" xfId="0" applyNumberFormat="1" applyFont="1" applyFill="1" applyBorder="1" applyAlignment="1" applyProtection="1">
      <alignment horizontal="center" vertical="center" wrapText="1"/>
      <protection/>
    </xf>
    <xf numFmtId="0" fontId="10" fillId="2" borderId="4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4" xfId="0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 applyProtection="1">
      <alignment horizontal="center" vertical="center"/>
      <protection/>
    </xf>
    <xf numFmtId="49" fontId="0" fillId="2" borderId="1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219075</xdr:rowOff>
    </xdr:from>
    <xdr:to>
      <xdr:col>19</xdr:col>
      <xdr:colOff>923925</xdr:colOff>
      <xdr:row>0</xdr:row>
      <xdr:rowOff>914400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219075"/>
          <a:ext cx="18126075" cy="695325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CALCOLO IMPOSTA MUNICIPALE PROPRIA - IMU ANNO 2015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sng" baseline="0">
              <a:solidFill>
                <a:srgbClr val="FFFF00"/>
              </a:solidFill>
              <a:latin typeface="Arial"/>
              <a:ea typeface="Arial"/>
              <a:cs typeface="Arial"/>
            </a:rPr>
            <a:t>INSERIRE I DATI PER IL CALCOLO "IMU" ESCLUSIVAMENTE NELLE CELLE di COLORE GIALLO</a:t>
          </a:r>
        </a:p>
      </xdr:txBody>
    </xdr:sp>
    <xdr:clientData/>
  </xdr:twoCellAnchor>
  <xdr:twoCellAnchor>
    <xdr:from>
      <xdr:col>0</xdr:col>
      <xdr:colOff>409575</xdr:colOff>
      <xdr:row>2</xdr:row>
      <xdr:rowOff>76200</xdr:rowOff>
    </xdr:from>
    <xdr:to>
      <xdr:col>9</xdr:col>
      <xdr:colOff>838200</xdr:colOff>
      <xdr:row>3</xdr:row>
      <xdr:rowOff>209550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09575" y="1514475"/>
          <a:ext cx="7753350" cy="2952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Gruppo Catastale A e categorie C2 - C6 - C7 (con esclusione della categoria A10)</a:t>
          </a:r>
        </a:p>
      </xdr:txBody>
    </xdr:sp>
    <xdr:clientData/>
  </xdr:twoCellAnchor>
  <xdr:twoCellAnchor>
    <xdr:from>
      <xdr:col>0</xdr:col>
      <xdr:colOff>371475</xdr:colOff>
      <xdr:row>12</xdr:row>
      <xdr:rowOff>152400</xdr:rowOff>
    </xdr:from>
    <xdr:to>
      <xdr:col>4</xdr:col>
      <xdr:colOff>0</xdr:colOff>
      <xdr:row>13</xdr:row>
      <xdr:rowOff>95250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71475" y="8486775"/>
          <a:ext cx="2867025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Categoria C1</a:t>
          </a:r>
        </a:p>
      </xdr:txBody>
    </xdr:sp>
    <xdr:clientData/>
  </xdr:twoCellAnchor>
  <xdr:twoCellAnchor>
    <xdr:from>
      <xdr:col>0</xdr:col>
      <xdr:colOff>428625</xdr:colOff>
      <xdr:row>17</xdr:row>
      <xdr:rowOff>47625</xdr:rowOff>
    </xdr:from>
    <xdr:to>
      <xdr:col>6</xdr:col>
      <xdr:colOff>0</xdr:colOff>
      <xdr:row>18</xdr:row>
      <xdr:rowOff>152400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428625" y="10467975"/>
          <a:ext cx="4476750" cy="26670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Gruppo Catastale D esclusa categoria D5</a:t>
          </a:r>
        </a:p>
      </xdr:txBody>
    </xdr:sp>
    <xdr:clientData/>
  </xdr:twoCellAnchor>
  <xdr:twoCellAnchor>
    <xdr:from>
      <xdr:col>0</xdr:col>
      <xdr:colOff>457200</xdr:colOff>
      <xdr:row>37</xdr:row>
      <xdr:rowOff>104775</xdr:rowOff>
    </xdr:from>
    <xdr:to>
      <xdr:col>11</xdr:col>
      <xdr:colOff>381000</xdr:colOff>
      <xdr:row>39</xdr:row>
      <xdr:rowOff>485775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457200" y="17268825"/>
          <a:ext cx="9334500" cy="704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TERRENI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nei comuni di - </a:t>
          </a:r>
          <a:r>
            <a:rPr lang="en-US" cap="none" sz="12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Acqualagna, Apecchio, Cagli, Cantiano, Piobbico, Frontone, Serra Sant'Abbondio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: NON DEVE ESSERE VERSATA L'IMU SUI TERRENI</a:t>
          </a:r>
        </a:p>
      </xdr:txBody>
    </xdr:sp>
    <xdr:clientData/>
  </xdr:twoCellAnchor>
  <xdr:twoCellAnchor>
    <xdr:from>
      <xdr:col>0</xdr:col>
      <xdr:colOff>28575</xdr:colOff>
      <xdr:row>54</xdr:row>
      <xdr:rowOff>28575</xdr:rowOff>
    </xdr:from>
    <xdr:to>
      <xdr:col>20</xdr:col>
      <xdr:colOff>9525</xdr:colOff>
      <xdr:row>56</xdr:row>
      <xdr:rowOff>152400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28575" y="30575250"/>
          <a:ext cx="18135600" cy="447675"/>
        </a:xfrm>
        <a:prstGeom prst="rect">
          <a:avLst/>
        </a:prstGeom>
        <a:solidFill>
          <a:srgbClr val="00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N.B. L'utilizzo del foglio di calcolo è da considerare solamente un supporto utile al contribuente per il calcolo I.M.U.</a:t>
          </a:r>
        </a:p>
      </xdr:txBody>
    </xdr:sp>
    <xdr:clientData/>
  </xdr:twoCellAnchor>
  <xdr:twoCellAnchor>
    <xdr:from>
      <xdr:col>0</xdr:col>
      <xdr:colOff>390525</xdr:colOff>
      <xdr:row>27</xdr:row>
      <xdr:rowOff>85725</xdr:rowOff>
    </xdr:from>
    <xdr:to>
      <xdr:col>6</xdr:col>
      <xdr:colOff>0</xdr:colOff>
      <xdr:row>29</xdr:row>
      <xdr:rowOff>76200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390525" y="13477875"/>
          <a:ext cx="45148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Gruppo Catastale B e categorie C3 - C4 - C5</a:t>
          </a:r>
        </a:p>
      </xdr:txBody>
    </xdr:sp>
    <xdr:clientData/>
  </xdr:twoCellAnchor>
  <xdr:twoCellAnchor>
    <xdr:from>
      <xdr:col>0</xdr:col>
      <xdr:colOff>390525</xdr:colOff>
      <xdr:row>32</xdr:row>
      <xdr:rowOff>85725</xdr:rowOff>
    </xdr:from>
    <xdr:to>
      <xdr:col>4</xdr:col>
      <xdr:colOff>28575</xdr:colOff>
      <xdr:row>34</xdr:row>
      <xdr:rowOff>76200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390525" y="15344775"/>
          <a:ext cx="2876550" cy="2667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Aree Fabbricabili</a:t>
          </a:r>
        </a:p>
      </xdr:txBody>
    </xdr:sp>
    <xdr:clientData/>
  </xdr:twoCellAnchor>
  <xdr:twoCellAnchor>
    <xdr:from>
      <xdr:col>0</xdr:col>
      <xdr:colOff>219075</xdr:colOff>
      <xdr:row>49</xdr:row>
      <xdr:rowOff>219075</xdr:rowOff>
    </xdr:from>
    <xdr:to>
      <xdr:col>7</xdr:col>
      <xdr:colOff>457200</xdr:colOff>
      <xdr:row>53</xdr:row>
      <xdr:rowOff>152400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219075" y="27165300"/>
          <a:ext cx="5838825" cy="2886075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Totale IMU - Contribuente</a:t>
          </a:r>
        </a:p>
      </xdr:txBody>
    </xdr:sp>
    <xdr:clientData/>
  </xdr:twoCellAnchor>
  <xdr:twoCellAnchor>
    <xdr:from>
      <xdr:col>0</xdr:col>
      <xdr:colOff>409575</xdr:colOff>
      <xdr:row>8</xdr:row>
      <xdr:rowOff>76200</xdr:rowOff>
    </xdr:from>
    <xdr:to>
      <xdr:col>4</xdr:col>
      <xdr:colOff>0</xdr:colOff>
      <xdr:row>8</xdr:row>
      <xdr:rowOff>314325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409575" y="6467475"/>
          <a:ext cx="2828925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Categoria A10</a:t>
          </a:r>
        </a:p>
      </xdr:txBody>
    </xdr:sp>
    <xdr:clientData/>
  </xdr:twoCellAnchor>
  <xdr:twoCellAnchor>
    <xdr:from>
      <xdr:col>0</xdr:col>
      <xdr:colOff>438150</xdr:colOff>
      <xdr:row>22</xdr:row>
      <xdr:rowOff>133350</xdr:rowOff>
    </xdr:from>
    <xdr:to>
      <xdr:col>4</xdr:col>
      <xdr:colOff>0</xdr:colOff>
      <xdr:row>24</xdr:row>
      <xdr:rowOff>57150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438150" y="12001500"/>
          <a:ext cx="2800350" cy="24765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Categoria D5</a:t>
          </a:r>
        </a:p>
      </xdr:txBody>
    </xdr:sp>
    <xdr:clientData/>
  </xdr:twoCellAnchor>
  <xdr:twoCellAnchor>
    <xdr:from>
      <xdr:col>0</xdr:col>
      <xdr:colOff>381000</xdr:colOff>
      <xdr:row>46</xdr:row>
      <xdr:rowOff>76200</xdr:rowOff>
    </xdr:from>
    <xdr:to>
      <xdr:col>9</xdr:col>
      <xdr:colOff>895350</xdr:colOff>
      <xdr:row>46</xdr:row>
      <xdr:rowOff>361950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381000" y="25174575"/>
          <a:ext cx="7839075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fabbricati rurali ad uso strumentale - esenti IMU dal 2014 in tutti i comuni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3"/>
  <sheetViews>
    <sheetView tabSelected="1" zoomScale="80" zoomScaleNormal="80" workbookViewId="0" topLeftCell="A1">
      <selection activeCell="J49" sqref="J49"/>
    </sheetView>
  </sheetViews>
  <sheetFormatPr defaultColWidth="9.140625" defaultRowHeight="12.75"/>
  <cols>
    <col min="1" max="1" width="14.421875" style="0" customWidth="1"/>
    <col min="2" max="2" width="10.28125" style="10" customWidth="1"/>
    <col min="3" max="3" width="10.421875" style="10" customWidth="1"/>
    <col min="4" max="4" width="13.421875" style="0" customWidth="1"/>
    <col min="5" max="5" width="13.8515625" style="13" customWidth="1"/>
    <col min="6" max="6" width="11.140625" style="0" customWidth="1"/>
    <col min="7" max="7" width="10.421875" style="0" customWidth="1"/>
    <col min="8" max="8" width="11.00390625" style="13" customWidth="1"/>
    <col min="9" max="9" width="14.8515625" style="0" customWidth="1"/>
    <col min="10" max="10" width="14.140625" style="13" customWidth="1"/>
    <col min="11" max="11" width="17.140625" style="13" customWidth="1"/>
    <col min="12" max="12" width="16.28125" style="13" customWidth="1"/>
    <col min="13" max="13" width="15.28125" style="13" customWidth="1"/>
    <col min="14" max="14" width="15.140625" style="13" customWidth="1"/>
    <col min="15" max="15" width="16.140625" style="13" customWidth="1"/>
    <col min="16" max="16" width="15.57421875" style="13" customWidth="1"/>
    <col min="17" max="17" width="11.00390625" style="13" customWidth="1"/>
    <col min="18" max="18" width="14.421875" style="13" customWidth="1"/>
    <col min="19" max="19" width="13.421875" style="13" customWidth="1"/>
    <col min="20" max="20" width="13.8515625" style="0" customWidth="1"/>
    <col min="21" max="21" width="10.28125" style="1" customWidth="1"/>
    <col min="22" max="47" width="9.140625" style="1" customWidth="1"/>
  </cols>
  <sheetData>
    <row r="1" spans="1:21" ht="81" customHeight="1">
      <c r="A1" s="127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9"/>
      <c r="U1" s="126"/>
    </row>
    <row r="2" spans="1:21" ht="32.25" customHeight="1">
      <c r="A2" s="139" t="s">
        <v>19</v>
      </c>
      <c r="B2" s="140"/>
      <c r="C2" s="140"/>
      <c r="D2" s="140"/>
      <c r="E2" s="140"/>
      <c r="F2" s="140"/>
      <c r="G2" s="140"/>
      <c r="H2" s="140"/>
      <c r="I2" s="140"/>
      <c r="J2" s="141"/>
      <c r="K2" s="130" t="s">
        <v>51</v>
      </c>
      <c r="L2" s="131"/>
      <c r="M2" s="131"/>
      <c r="N2" s="131"/>
      <c r="O2" s="131"/>
      <c r="P2" s="131"/>
      <c r="Q2" s="131"/>
      <c r="R2" s="131"/>
      <c r="S2" s="131"/>
      <c r="T2" s="132"/>
      <c r="U2" s="113"/>
    </row>
    <row r="3" spans="1:21" ht="12.75">
      <c r="A3" s="16"/>
      <c r="B3" s="17"/>
      <c r="C3" s="17"/>
      <c r="D3" s="16"/>
      <c r="E3" s="18"/>
      <c r="F3" s="16"/>
      <c r="G3" s="16"/>
      <c r="H3" s="18"/>
      <c r="I3" s="16"/>
      <c r="J3" s="18"/>
      <c r="K3" s="133"/>
      <c r="L3" s="134"/>
      <c r="M3" s="134"/>
      <c r="N3" s="134"/>
      <c r="O3" s="134"/>
      <c r="P3" s="134"/>
      <c r="Q3" s="134"/>
      <c r="R3" s="134"/>
      <c r="S3" s="134"/>
      <c r="T3" s="135"/>
      <c r="U3" s="113"/>
    </row>
    <row r="4" spans="1:21" ht="29.25" customHeight="1">
      <c r="A4" s="16"/>
      <c r="B4" s="17"/>
      <c r="C4" s="17"/>
      <c r="D4" s="16"/>
      <c r="E4" s="18"/>
      <c r="F4" s="16"/>
      <c r="G4" s="16"/>
      <c r="H4" s="18"/>
      <c r="I4" s="16"/>
      <c r="J4" s="18"/>
      <c r="K4" s="136"/>
      <c r="L4" s="137"/>
      <c r="M4" s="137"/>
      <c r="N4" s="137"/>
      <c r="O4" s="137"/>
      <c r="P4" s="137"/>
      <c r="Q4" s="137"/>
      <c r="R4" s="137"/>
      <c r="S4" s="137"/>
      <c r="T4" s="138"/>
      <c r="U4" s="113"/>
    </row>
    <row r="5" spans="1:27" s="2" customFormat="1" ht="144" customHeight="1">
      <c r="A5" s="9"/>
      <c r="B5" s="11" t="s">
        <v>27</v>
      </c>
      <c r="C5" s="11" t="s">
        <v>28</v>
      </c>
      <c r="D5" s="9" t="s">
        <v>2</v>
      </c>
      <c r="E5" s="8" t="s">
        <v>0</v>
      </c>
      <c r="F5" s="8" t="s">
        <v>41</v>
      </c>
      <c r="G5" s="24"/>
      <c r="H5" s="8" t="s">
        <v>1</v>
      </c>
      <c r="I5" s="6" t="s">
        <v>6</v>
      </c>
      <c r="J5" s="12" t="s">
        <v>32</v>
      </c>
      <c r="K5" s="8" t="s">
        <v>7</v>
      </c>
      <c r="L5" s="12" t="s">
        <v>33</v>
      </c>
      <c r="M5" s="53" t="s">
        <v>40</v>
      </c>
      <c r="N5" s="48" t="s">
        <v>37</v>
      </c>
      <c r="O5" s="58" t="s">
        <v>34</v>
      </c>
      <c r="P5" s="58" t="s">
        <v>31</v>
      </c>
      <c r="Q5" s="8" t="s">
        <v>29</v>
      </c>
      <c r="R5" s="62"/>
      <c r="S5" s="63"/>
      <c r="T5" s="6" t="s">
        <v>8</v>
      </c>
      <c r="U5" s="113"/>
      <c r="V5" s="1"/>
      <c r="W5" s="1"/>
      <c r="X5" s="1"/>
      <c r="Y5" s="1"/>
      <c r="Z5" s="1"/>
      <c r="AA5" s="1"/>
    </row>
    <row r="6" spans="1:27" ht="57" customHeight="1">
      <c r="A6" s="25" t="s">
        <v>9</v>
      </c>
      <c r="B6" s="20" t="s">
        <v>26</v>
      </c>
      <c r="C6" s="37" t="s">
        <v>20</v>
      </c>
      <c r="D6" s="26" t="s">
        <v>13</v>
      </c>
      <c r="E6" s="27">
        <f>(D6*5/100)+D6</f>
        <v>0</v>
      </c>
      <c r="F6" s="26" t="s">
        <v>13</v>
      </c>
      <c r="G6" s="28"/>
      <c r="H6" s="29">
        <v>0</v>
      </c>
      <c r="I6" s="30">
        <f>((E6*160*F6)/1000)*H6</f>
        <v>0</v>
      </c>
      <c r="J6" s="31" t="s">
        <v>13</v>
      </c>
      <c r="K6" s="27">
        <f>I6-J6</f>
        <v>0</v>
      </c>
      <c r="L6" s="32">
        <f>T6</f>
        <v>0</v>
      </c>
      <c r="M6" s="54">
        <f>L6/2</f>
        <v>0</v>
      </c>
      <c r="N6" s="47">
        <f>L6/2</f>
        <v>0</v>
      </c>
      <c r="O6" s="162" t="s">
        <v>20</v>
      </c>
      <c r="P6" s="163"/>
      <c r="Q6" s="33" t="s">
        <v>13</v>
      </c>
      <c r="R6" s="64"/>
      <c r="S6" s="65"/>
      <c r="T6" s="34">
        <f>K6/12*Q6</f>
        <v>0</v>
      </c>
      <c r="U6" s="113"/>
      <c r="V6" s="3"/>
      <c r="W6" s="3"/>
      <c r="X6" s="3"/>
      <c r="Y6" s="3"/>
      <c r="Z6" s="3"/>
      <c r="AA6" s="3"/>
    </row>
    <row r="7" spans="1:27" ht="57.75" customHeight="1">
      <c r="A7" s="25" t="s">
        <v>9</v>
      </c>
      <c r="B7" s="20" t="s">
        <v>26</v>
      </c>
      <c r="C7" s="37" t="s">
        <v>20</v>
      </c>
      <c r="D7" s="26" t="s">
        <v>13</v>
      </c>
      <c r="E7" s="27">
        <f>(D7*5/100)+D7</f>
        <v>0</v>
      </c>
      <c r="F7" s="26" t="s">
        <v>13</v>
      </c>
      <c r="G7" s="28"/>
      <c r="H7" s="29">
        <v>0</v>
      </c>
      <c r="I7" s="30">
        <f>((E7*160*F7)/1000)*H7</f>
        <v>0</v>
      </c>
      <c r="J7" s="31" t="s">
        <v>13</v>
      </c>
      <c r="K7" s="27">
        <f>I7-J7</f>
        <v>0</v>
      </c>
      <c r="L7" s="32">
        <f>T7-O7</f>
        <v>0</v>
      </c>
      <c r="M7" s="54">
        <f>L7/2</f>
        <v>0</v>
      </c>
      <c r="N7" s="47">
        <f>L7/2</f>
        <v>0</v>
      </c>
      <c r="O7" s="164"/>
      <c r="P7" s="165"/>
      <c r="Q7" s="33" t="s">
        <v>13</v>
      </c>
      <c r="R7" s="64"/>
      <c r="S7" s="65"/>
      <c r="T7" s="34">
        <f>K7/12*Q7</f>
        <v>0</v>
      </c>
      <c r="U7" s="113"/>
      <c r="V7" s="3"/>
      <c r="W7" s="3"/>
      <c r="X7" s="3"/>
      <c r="Y7" s="3"/>
      <c r="Z7" s="3"/>
      <c r="AA7" s="3"/>
    </row>
    <row r="8" spans="1:21" ht="89.25" customHeight="1">
      <c r="A8" s="45" t="s">
        <v>50</v>
      </c>
      <c r="B8" s="20" t="s">
        <v>23</v>
      </c>
      <c r="C8" s="37" t="s">
        <v>20</v>
      </c>
      <c r="D8" s="26" t="s">
        <v>13</v>
      </c>
      <c r="E8" s="35">
        <f>(D8*5/100)+D8</f>
        <v>0</v>
      </c>
      <c r="F8" s="26" t="s">
        <v>13</v>
      </c>
      <c r="G8" s="41"/>
      <c r="H8" s="29">
        <v>0</v>
      </c>
      <c r="I8" s="36">
        <f>((E8*160*F8)/1000)*H8</f>
        <v>0</v>
      </c>
      <c r="J8" s="33" t="s">
        <v>13</v>
      </c>
      <c r="K8" s="27">
        <f>I8-J8-S8</f>
        <v>0</v>
      </c>
      <c r="L8" s="32">
        <f>T8</f>
        <v>0</v>
      </c>
      <c r="M8" s="54">
        <f>L8/2</f>
        <v>0</v>
      </c>
      <c r="N8" s="47">
        <f>L8/2</f>
        <v>0</v>
      </c>
      <c r="O8" s="166"/>
      <c r="P8" s="167"/>
      <c r="Q8" s="33" t="s">
        <v>13</v>
      </c>
      <c r="R8" s="66"/>
      <c r="S8" s="67"/>
      <c r="T8" s="44">
        <f>K8/12*Q8</f>
        <v>0</v>
      </c>
      <c r="U8" s="113"/>
    </row>
    <row r="9" spans="1:21" ht="34.5" customHeight="1">
      <c r="A9" s="110"/>
      <c r="B9" s="153"/>
      <c r="C9" s="153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5"/>
      <c r="Q9" s="147" t="s">
        <v>49</v>
      </c>
      <c r="R9" s="148"/>
      <c r="S9" s="148"/>
      <c r="T9" s="149"/>
      <c r="U9" s="113"/>
    </row>
    <row r="10" spans="1:21" ht="0.75" customHeight="1">
      <c r="A10" s="156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8"/>
      <c r="Q10" s="150"/>
      <c r="R10" s="151"/>
      <c r="S10" s="151"/>
      <c r="T10" s="152"/>
      <c r="U10" s="113"/>
    </row>
    <row r="11" spans="1:27" s="2" customFormat="1" ht="56.25" customHeight="1">
      <c r="A11" s="21"/>
      <c r="B11" s="11" t="s">
        <v>27</v>
      </c>
      <c r="C11" s="11" t="s">
        <v>28</v>
      </c>
      <c r="D11" s="6" t="s">
        <v>2</v>
      </c>
      <c r="E11" s="8" t="s">
        <v>0</v>
      </c>
      <c r="F11" s="8" t="s">
        <v>41</v>
      </c>
      <c r="G11" s="24"/>
      <c r="H11" s="8" t="s">
        <v>1</v>
      </c>
      <c r="I11" s="6" t="s">
        <v>6</v>
      </c>
      <c r="J11" s="8" t="s">
        <v>3</v>
      </c>
      <c r="K11" s="8" t="s">
        <v>8</v>
      </c>
      <c r="L11" s="12" t="s">
        <v>33</v>
      </c>
      <c r="M11" s="53" t="s">
        <v>40</v>
      </c>
      <c r="N11" s="48" t="s">
        <v>37</v>
      </c>
      <c r="O11" s="58" t="s">
        <v>34</v>
      </c>
      <c r="P11" s="58" t="s">
        <v>31</v>
      </c>
      <c r="Q11" s="150"/>
      <c r="R11" s="151"/>
      <c r="S11" s="151"/>
      <c r="T11" s="152"/>
      <c r="U11" s="113"/>
      <c r="V11" s="1"/>
      <c r="W11" s="1"/>
      <c r="X11" s="1"/>
      <c r="Y11" s="1"/>
      <c r="Z11" s="1"/>
      <c r="AA11" s="1"/>
    </row>
    <row r="12" spans="1:21" ht="61.5" customHeight="1">
      <c r="A12" s="25" t="s">
        <v>10</v>
      </c>
      <c r="B12" s="20" t="s">
        <v>26</v>
      </c>
      <c r="C12" s="37" t="s">
        <v>20</v>
      </c>
      <c r="D12" s="26" t="s">
        <v>13</v>
      </c>
      <c r="E12" s="27">
        <f>(D12*5/100)+D12</f>
        <v>0</v>
      </c>
      <c r="F12" s="26" t="s">
        <v>13</v>
      </c>
      <c r="G12" s="28"/>
      <c r="H12" s="29">
        <v>0</v>
      </c>
      <c r="I12" s="30">
        <f>((E12*80*F12)/1000)*H12</f>
        <v>0</v>
      </c>
      <c r="J12" s="33" t="s">
        <v>13</v>
      </c>
      <c r="K12" s="38">
        <f>I12/12*J12</f>
        <v>0</v>
      </c>
      <c r="L12" s="32">
        <f>K12</f>
        <v>0</v>
      </c>
      <c r="M12" s="54">
        <f>L12/2</f>
        <v>0</v>
      </c>
      <c r="N12" s="47">
        <f>L12/2</f>
        <v>0</v>
      </c>
      <c r="O12" s="68" t="s">
        <v>20</v>
      </c>
      <c r="P12" s="83"/>
      <c r="Q12" s="150"/>
      <c r="R12" s="151"/>
      <c r="S12" s="151"/>
      <c r="T12" s="152"/>
      <c r="U12" s="113"/>
    </row>
    <row r="13" spans="1:21" ht="27" customHeight="1">
      <c r="A13" s="168"/>
      <c r="B13" s="169"/>
      <c r="C13" s="169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1"/>
      <c r="Q13" s="150"/>
      <c r="R13" s="151"/>
      <c r="S13" s="151"/>
      <c r="T13" s="152"/>
      <c r="U13" s="113"/>
    </row>
    <row r="14" spans="1:21" ht="12.75">
      <c r="A14" s="89"/>
      <c r="B14" s="87"/>
      <c r="C14" s="87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87"/>
      <c r="P14" s="88"/>
      <c r="Q14" s="150"/>
      <c r="R14" s="151"/>
      <c r="S14" s="151"/>
      <c r="T14" s="152"/>
      <c r="U14" s="113"/>
    </row>
    <row r="15" spans="1:21" ht="13.5" customHeight="1">
      <c r="A15" s="91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3"/>
      <c r="Q15" s="150"/>
      <c r="R15" s="151"/>
      <c r="S15" s="151"/>
      <c r="T15" s="152"/>
      <c r="U15" s="113"/>
    </row>
    <row r="16" spans="1:27" s="2" customFormat="1" ht="51.75" customHeight="1">
      <c r="A16" s="6"/>
      <c r="B16" s="11" t="s">
        <v>27</v>
      </c>
      <c r="C16" s="11" t="s">
        <v>28</v>
      </c>
      <c r="D16" s="6" t="s">
        <v>2</v>
      </c>
      <c r="E16" s="8" t="s">
        <v>0</v>
      </c>
      <c r="F16" s="8" t="s">
        <v>41</v>
      </c>
      <c r="G16" s="24"/>
      <c r="H16" s="8" t="s">
        <v>1</v>
      </c>
      <c r="I16" s="6" t="s">
        <v>6</v>
      </c>
      <c r="J16" s="8" t="s">
        <v>3</v>
      </c>
      <c r="K16" s="8" t="s">
        <v>8</v>
      </c>
      <c r="L16" s="12" t="s">
        <v>33</v>
      </c>
      <c r="M16" s="53" t="s">
        <v>40</v>
      </c>
      <c r="N16" s="48" t="s">
        <v>37</v>
      </c>
      <c r="O16" s="58" t="s">
        <v>34</v>
      </c>
      <c r="P16" s="58" t="s">
        <v>31</v>
      </c>
      <c r="Q16" s="142"/>
      <c r="R16" s="143"/>
      <c r="S16" s="143"/>
      <c r="T16" s="144"/>
      <c r="U16" s="113"/>
      <c r="V16" s="1"/>
      <c r="W16" s="1"/>
      <c r="X16" s="1"/>
      <c r="Y16" s="1"/>
      <c r="Z16" s="1"/>
      <c r="AA16" s="1"/>
    </row>
    <row r="17" spans="1:21" ht="59.25" customHeight="1">
      <c r="A17" s="25" t="s">
        <v>11</v>
      </c>
      <c r="B17" s="20" t="s">
        <v>26</v>
      </c>
      <c r="C17" s="37" t="s">
        <v>20</v>
      </c>
      <c r="D17" s="26" t="s">
        <v>13</v>
      </c>
      <c r="E17" s="27">
        <f>(D17*5/100)+D17</f>
        <v>0</v>
      </c>
      <c r="F17" s="26" t="s">
        <v>13</v>
      </c>
      <c r="G17" s="28"/>
      <c r="H17" s="29">
        <v>0</v>
      </c>
      <c r="I17" s="30">
        <f>((E17*55*F17)/1000)*H17</f>
        <v>0</v>
      </c>
      <c r="J17" s="33" t="s">
        <v>13</v>
      </c>
      <c r="K17" s="38">
        <f>I17/12*J17</f>
        <v>0</v>
      </c>
      <c r="L17" s="32">
        <f>K17</f>
        <v>0</v>
      </c>
      <c r="M17" s="59">
        <f>L17/2</f>
        <v>0</v>
      </c>
      <c r="N17" s="47">
        <f>L17/2</f>
        <v>0</v>
      </c>
      <c r="O17" s="68" t="s">
        <v>20</v>
      </c>
      <c r="P17" s="83"/>
      <c r="Q17" s="145"/>
      <c r="R17" s="146"/>
      <c r="S17" s="146"/>
      <c r="T17" s="144"/>
      <c r="U17" s="113"/>
    </row>
    <row r="18" spans="1:21" ht="12.75">
      <c r="A18" s="60"/>
      <c r="B18" s="86"/>
      <c r="C18" s="86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8"/>
      <c r="Q18" s="145"/>
      <c r="R18" s="146"/>
      <c r="S18" s="146"/>
      <c r="T18" s="144"/>
      <c r="U18" s="113"/>
    </row>
    <row r="19" spans="1:21" ht="12.75">
      <c r="A19" s="89"/>
      <c r="B19" s="87"/>
      <c r="C19" s="87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87"/>
      <c r="P19" s="88"/>
      <c r="Q19" s="145"/>
      <c r="R19" s="146"/>
      <c r="S19" s="146"/>
      <c r="T19" s="144"/>
      <c r="U19" s="113"/>
    </row>
    <row r="20" spans="1:21" ht="2.25" customHeight="1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3"/>
      <c r="Q20" s="145"/>
      <c r="R20" s="146"/>
      <c r="S20" s="146"/>
      <c r="T20" s="144"/>
      <c r="U20" s="113"/>
    </row>
    <row r="21" spans="1:27" s="2" customFormat="1" ht="52.5" customHeight="1">
      <c r="A21" s="6"/>
      <c r="B21" s="11" t="s">
        <v>27</v>
      </c>
      <c r="C21" s="11" t="s">
        <v>28</v>
      </c>
      <c r="D21" s="6" t="s">
        <v>2</v>
      </c>
      <c r="E21" s="8" t="s">
        <v>0</v>
      </c>
      <c r="F21" s="8" t="s">
        <v>18</v>
      </c>
      <c r="G21" s="12" t="s">
        <v>16</v>
      </c>
      <c r="H21" s="8" t="s">
        <v>1</v>
      </c>
      <c r="I21" s="6" t="s">
        <v>6</v>
      </c>
      <c r="J21" s="8" t="s">
        <v>3</v>
      </c>
      <c r="K21" s="8" t="s">
        <v>8</v>
      </c>
      <c r="L21" s="12" t="s">
        <v>33</v>
      </c>
      <c r="M21" s="53" t="s">
        <v>40</v>
      </c>
      <c r="N21" s="48" t="s">
        <v>37</v>
      </c>
      <c r="O21" s="12" t="s">
        <v>14</v>
      </c>
      <c r="P21" s="12" t="s">
        <v>31</v>
      </c>
      <c r="Q21" s="145"/>
      <c r="R21" s="146"/>
      <c r="S21" s="146"/>
      <c r="T21" s="144"/>
      <c r="U21" s="113"/>
      <c r="V21" s="1"/>
      <c r="W21" s="1"/>
      <c r="X21" s="1"/>
      <c r="Y21" s="1"/>
      <c r="Z21" s="1"/>
      <c r="AA21" s="1"/>
    </row>
    <row r="22" spans="1:21" ht="33.75" customHeight="1">
      <c r="A22" s="25" t="s">
        <v>44</v>
      </c>
      <c r="B22" s="20" t="s">
        <v>48</v>
      </c>
      <c r="C22" s="20" t="s">
        <v>47</v>
      </c>
      <c r="D22" s="26" t="s">
        <v>13</v>
      </c>
      <c r="E22" s="27">
        <f>(D22*5/100)+D22</f>
        <v>0</v>
      </c>
      <c r="F22" s="26" t="s">
        <v>13</v>
      </c>
      <c r="G22" s="28" t="s">
        <v>17</v>
      </c>
      <c r="H22" s="29">
        <v>0</v>
      </c>
      <c r="I22" s="30">
        <f>((E22*65*F22)/1000)*H22</f>
        <v>0</v>
      </c>
      <c r="J22" s="33" t="s">
        <v>13</v>
      </c>
      <c r="K22" s="38">
        <f>I22/12*J22</f>
        <v>0</v>
      </c>
      <c r="L22" s="32">
        <f>K22-O22</f>
        <v>0</v>
      </c>
      <c r="M22" s="54">
        <f>L22/2</f>
        <v>0</v>
      </c>
      <c r="N22" s="47">
        <f>L22-M22</f>
        <v>0</v>
      </c>
      <c r="O22" s="32">
        <f>(E22*G22*H22*65/1000)/12*J22</f>
        <v>0</v>
      </c>
      <c r="P22" s="57">
        <f>O22/2</f>
        <v>0</v>
      </c>
      <c r="Q22" s="145"/>
      <c r="R22" s="146"/>
      <c r="S22" s="146"/>
      <c r="T22" s="144"/>
      <c r="U22" s="113"/>
    </row>
    <row r="23" spans="1:21" ht="12.75">
      <c r="A23" s="60"/>
      <c r="B23" s="86"/>
      <c r="C23" s="86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8"/>
      <c r="Q23" s="145"/>
      <c r="R23" s="146"/>
      <c r="S23" s="146"/>
      <c r="T23" s="144"/>
      <c r="U23" s="113"/>
    </row>
    <row r="24" spans="1:21" ht="12.75">
      <c r="A24" s="89"/>
      <c r="B24" s="87"/>
      <c r="C24" s="87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87"/>
      <c r="P24" s="88"/>
      <c r="Q24" s="145"/>
      <c r="R24" s="146"/>
      <c r="S24" s="146"/>
      <c r="T24" s="144"/>
      <c r="U24" s="113"/>
    </row>
    <row r="25" spans="1:21" ht="8.25" customHeight="1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3"/>
      <c r="Q25" s="145"/>
      <c r="R25" s="146"/>
      <c r="S25" s="146"/>
      <c r="T25" s="144"/>
      <c r="U25" s="113"/>
    </row>
    <row r="26" spans="1:27" s="2" customFormat="1" ht="53.25" customHeight="1">
      <c r="A26" s="6"/>
      <c r="B26" s="11" t="s">
        <v>27</v>
      </c>
      <c r="C26" s="11" t="s">
        <v>28</v>
      </c>
      <c r="D26" s="6" t="s">
        <v>2</v>
      </c>
      <c r="E26" s="8" t="s">
        <v>0</v>
      </c>
      <c r="F26" s="8" t="s">
        <v>18</v>
      </c>
      <c r="G26" s="12" t="s">
        <v>16</v>
      </c>
      <c r="H26" s="8" t="s">
        <v>1</v>
      </c>
      <c r="I26" s="6" t="s">
        <v>6</v>
      </c>
      <c r="J26" s="8" t="s">
        <v>3</v>
      </c>
      <c r="K26" s="8" t="s">
        <v>8</v>
      </c>
      <c r="L26" s="12" t="s">
        <v>33</v>
      </c>
      <c r="M26" s="53" t="s">
        <v>40</v>
      </c>
      <c r="N26" s="48" t="s">
        <v>37</v>
      </c>
      <c r="O26" s="12" t="s">
        <v>34</v>
      </c>
      <c r="P26" s="12" t="s">
        <v>31</v>
      </c>
      <c r="Q26" s="145"/>
      <c r="R26" s="146"/>
      <c r="S26" s="146"/>
      <c r="T26" s="144"/>
      <c r="U26" s="113"/>
      <c r="V26" s="1"/>
      <c r="W26" s="1"/>
      <c r="X26" s="1"/>
      <c r="Y26" s="1"/>
      <c r="Z26" s="1"/>
      <c r="AA26" s="1"/>
    </row>
    <row r="27" spans="1:21" ht="33" customHeight="1">
      <c r="A27" s="25" t="s">
        <v>10</v>
      </c>
      <c r="B27" s="20" t="s">
        <v>48</v>
      </c>
      <c r="C27" s="20" t="s">
        <v>47</v>
      </c>
      <c r="D27" s="26" t="s">
        <v>13</v>
      </c>
      <c r="E27" s="27">
        <f>(D27*5/100)+D27</f>
        <v>0</v>
      </c>
      <c r="F27" s="26" t="s">
        <v>13</v>
      </c>
      <c r="G27" s="28" t="s">
        <v>17</v>
      </c>
      <c r="H27" s="29">
        <v>0</v>
      </c>
      <c r="I27" s="30">
        <f>((E27*80*F27)/1000)*H27</f>
        <v>0</v>
      </c>
      <c r="J27" s="33" t="s">
        <v>13</v>
      </c>
      <c r="K27" s="38">
        <f>I27/12*J27</f>
        <v>0</v>
      </c>
      <c r="L27" s="32">
        <f>K27-O27</f>
        <v>0</v>
      </c>
      <c r="M27" s="54">
        <f>L27/2</f>
        <v>0</v>
      </c>
      <c r="N27" s="47">
        <f>L27-M27</f>
        <v>0</v>
      </c>
      <c r="O27" s="32">
        <f>(E27*G27*H27*80/1000)/12*J27</f>
        <v>0</v>
      </c>
      <c r="P27" s="57">
        <f>O27/2</f>
        <v>0</v>
      </c>
      <c r="Q27" s="145"/>
      <c r="R27" s="146"/>
      <c r="S27" s="146"/>
      <c r="T27" s="144"/>
      <c r="U27" s="113"/>
    </row>
    <row r="28" spans="1:21" ht="10.5" customHeight="1">
      <c r="A28" s="60"/>
      <c r="B28" s="86"/>
      <c r="C28" s="86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8"/>
      <c r="Q28" s="145"/>
      <c r="R28" s="146"/>
      <c r="S28" s="146"/>
      <c r="T28" s="144"/>
      <c r="U28" s="113"/>
    </row>
    <row r="29" spans="1:21" ht="12.75">
      <c r="A29" s="89"/>
      <c r="B29" s="87"/>
      <c r="C29" s="87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87"/>
      <c r="P29" s="88"/>
      <c r="Q29" s="145"/>
      <c r="R29" s="146"/>
      <c r="S29" s="146"/>
      <c r="T29" s="144"/>
      <c r="U29" s="113"/>
    </row>
    <row r="30" spans="1:21" ht="9" customHeight="1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3"/>
      <c r="Q30" s="145"/>
      <c r="R30" s="146"/>
      <c r="S30" s="146"/>
      <c r="T30" s="144"/>
      <c r="U30" s="113"/>
    </row>
    <row r="31" spans="1:27" s="2" customFormat="1" ht="55.5" customHeight="1">
      <c r="A31" s="22"/>
      <c r="B31" s="11" t="s">
        <v>27</v>
      </c>
      <c r="C31" s="11" t="s">
        <v>28</v>
      </c>
      <c r="D31" s="6" t="s">
        <v>2</v>
      </c>
      <c r="E31" s="8" t="s">
        <v>0</v>
      </c>
      <c r="F31" s="8" t="s">
        <v>41</v>
      </c>
      <c r="G31" s="24"/>
      <c r="H31" s="8" t="s">
        <v>1</v>
      </c>
      <c r="I31" s="6" t="s">
        <v>6</v>
      </c>
      <c r="J31" s="8" t="s">
        <v>3</v>
      </c>
      <c r="K31" s="8" t="s">
        <v>8</v>
      </c>
      <c r="L31" s="12" t="s">
        <v>33</v>
      </c>
      <c r="M31" s="53" t="s">
        <v>40</v>
      </c>
      <c r="N31" s="48" t="s">
        <v>37</v>
      </c>
      <c r="O31" s="58" t="s">
        <v>34</v>
      </c>
      <c r="P31" s="58" t="s">
        <v>31</v>
      </c>
      <c r="Q31" s="145"/>
      <c r="R31" s="146"/>
      <c r="S31" s="146"/>
      <c r="T31" s="144"/>
      <c r="U31" s="113"/>
      <c r="V31" s="1"/>
      <c r="W31" s="1"/>
      <c r="X31" s="1"/>
      <c r="Y31" s="1"/>
      <c r="Z31" s="1"/>
      <c r="AA31" s="1"/>
    </row>
    <row r="32" spans="1:21" ht="59.25" customHeight="1">
      <c r="A32" s="25" t="s">
        <v>12</v>
      </c>
      <c r="B32" s="20" t="s">
        <v>26</v>
      </c>
      <c r="C32" s="37" t="s">
        <v>20</v>
      </c>
      <c r="D32" s="26" t="s">
        <v>13</v>
      </c>
      <c r="E32" s="27">
        <f>(D32*5/100)+D32</f>
        <v>0</v>
      </c>
      <c r="F32" s="26" t="s">
        <v>13</v>
      </c>
      <c r="G32" s="28"/>
      <c r="H32" s="29">
        <v>0</v>
      </c>
      <c r="I32" s="30">
        <f>((E32*140*F32)/1000)*H32</f>
        <v>0</v>
      </c>
      <c r="J32" s="33" t="s">
        <v>13</v>
      </c>
      <c r="K32" s="38">
        <f>I32/12*J32</f>
        <v>0</v>
      </c>
      <c r="L32" s="32">
        <f>K32</f>
        <v>0</v>
      </c>
      <c r="M32" s="54">
        <f>L32/2</f>
        <v>0</v>
      </c>
      <c r="N32" s="47">
        <f>L32/2</f>
        <v>0</v>
      </c>
      <c r="O32" s="68" t="s">
        <v>20</v>
      </c>
      <c r="P32" s="83"/>
      <c r="Q32" s="145"/>
      <c r="R32" s="146"/>
      <c r="S32" s="146"/>
      <c r="T32" s="144"/>
      <c r="U32" s="113"/>
    </row>
    <row r="33" spans="1:21" ht="9" customHeight="1">
      <c r="A33" s="60"/>
      <c r="B33" s="86"/>
      <c r="C33" s="86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8"/>
      <c r="Q33" s="145"/>
      <c r="R33" s="146"/>
      <c r="S33" s="146"/>
      <c r="T33" s="144"/>
      <c r="U33" s="113"/>
    </row>
    <row r="34" spans="1:21" ht="12.75">
      <c r="A34" s="89"/>
      <c r="B34" s="87"/>
      <c r="C34" s="87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87"/>
      <c r="P34" s="88"/>
      <c r="Q34" s="145"/>
      <c r="R34" s="146"/>
      <c r="S34" s="146"/>
      <c r="T34" s="144"/>
      <c r="U34" s="113"/>
    </row>
    <row r="35" spans="1:21" ht="8.25" customHeight="1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3"/>
      <c r="Q35" s="145"/>
      <c r="R35" s="146"/>
      <c r="S35" s="146"/>
      <c r="T35" s="144"/>
      <c r="U35" s="113"/>
    </row>
    <row r="36" spans="1:27" s="2" customFormat="1" ht="55.5" customHeight="1">
      <c r="A36" s="22"/>
      <c r="B36" s="11" t="s">
        <v>27</v>
      </c>
      <c r="C36" s="11" t="s">
        <v>28</v>
      </c>
      <c r="D36" s="8" t="s">
        <v>4</v>
      </c>
      <c r="E36" s="8" t="s">
        <v>5</v>
      </c>
      <c r="F36" s="8" t="s">
        <v>41</v>
      </c>
      <c r="G36" s="24"/>
      <c r="H36" s="8" t="s">
        <v>1</v>
      </c>
      <c r="I36" s="6" t="s">
        <v>6</v>
      </c>
      <c r="J36" s="8" t="s">
        <v>3</v>
      </c>
      <c r="K36" s="8" t="s">
        <v>8</v>
      </c>
      <c r="L36" s="12" t="s">
        <v>33</v>
      </c>
      <c r="M36" s="53" t="s">
        <v>40</v>
      </c>
      <c r="N36" s="48" t="s">
        <v>37</v>
      </c>
      <c r="O36" s="58" t="s">
        <v>34</v>
      </c>
      <c r="P36" s="58" t="s">
        <v>31</v>
      </c>
      <c r="Q36" s="145"/>
      <c r="R36" s="146"/>
      <c r="S36" s="146"/>
      <c r="T36" s="144"/>
      <c r="U36" s="113"/>
      <c r="V36" s="1"/>
      <c r="W36" s="1"/>
      <c r="X36" s="1"/>
      <c r="Y36" s="1"/>
      <c r="Z36" s="1"/>
      <c r="AA36" s="1"/>
    </row>
    <row r="37" spans="1:21" ht="64.5" customHeight="1">
      <c r="A37" s="22"/>
      <c r="B37" s="20" t="s">
        <v>25</v>
      </c>
      <c r="C37" s="37" t="s">
        <v>20</v>
      </c>
      <c r="D37" s="39" t="s">
        <v>13</v>
      </c>
      <c r="E37" s="33" t="s">
        <v>13</v>
      </c>
      <c r="F37" s="26" t="s">
        <v>13</v>
      </c>
      <c r="G37" s="28"/>
      <c r="H37" s="29">
        <v>0</v>
      </c>
      <c r="I37" s="30">
        <f>(D37*E37)*F37/1000*H37</f>
        <v>0</v>
      </c>
      <c r="J37" s="33" t="s">
        <v>13</v>
      </c>
      <c r="K37" s="38">
        <f>I37/12*J37</f>
        <v>0</v>
      </c>
      <c r="L37" s="32">
        <f>K37</f>
        <v>0</v>
      </c>
      <c r="M37" s="54">
        <f>L37/2</f>
        <v>0</v>
      </c>
      <c r="N37" s="47">
        <f>L37/2</f>
        <v>0</v>
      </c>
      <c r="O37" s="68" t="s">
        <v>20</v>
      </c>
      <c r="P37" s="83"/>
      <c r="Q37" s="145"/>
      <c r="R37" s="146"/>
      <c r="S37" s="146"/>
      <c r="T37" s="144"/>
      <c r="U37" s="113"/>
    </row>
    <row r="38" spans="1:21" ht="12.75">
      <c r="A38" s="60"/>
      <c r="B38" s="86"/>
      <c r="C38" s="86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8"/>
      <c r="Q38" s="145"/>
      <c r="R38" s="146"/>
      <c r="S38" s="146"/>
      <c r="T38" s="144"/>
      <c r="U38" s="113"/>
    </row>
    <row r="39" spans="1:21" ht="12.75">
      <c r="A39" s="89"/>
      <c r="B39" s="87"/>
      <c r="C39" s="87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87"/>
      <c r="P39" s="88"/>
      <c r="Q39" s="145"/>
      <c r="R39" s="146"/>
      <c r="S39" s="146"/>
      <c r="T39" s="144"/>
      <c r="U39" s="113"/>
    </row>
    <row r="40" spans="1:21" ht="45" customHeight="1">
      <c r="A40" s="91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3"/>
      <c r="Q40" s="145"/>
      <c r="R40" s="146"/>
      <c r="S40" s="146"/>
      <c r="T40" s="144"/>
      <c r="U40" s="113"/>
    </row>
    <row r="41" spans="1:27" s="2" customFormat="1" ht="54.75" customHeight="1">
      <c r="A41" s="172"/>
      <c r="B41" s="173" t="s">
        <v>27</v>
      </c>
      <c r="C41" s="173" t="s">
        <v>28</v>
      </c>
      <c r="D41" s="7" t="s">
        <v>21</v>
      </c>
      <c r="E41" s="7" t="s">
        <v>22</v>
      </c>
      <c r="F41" s="7" t="s">
        <v>41</v>
      </c>
      <c r="G41" s="174"/>
      <c r="H41" s="7" t="s">
        <v>1</v>
      </c>
      <c r="I41" s="175" t="s">
        <v>6</v>
      </c>
      <c r="J41" s="7" t="s">
        <v>3</v>
      </c>
      <c r="K41" s="7" t="s">
        <v>8</v>
      </c>
      <c r="L41" s="172" t="s">
        <v>33</v>
      </c>
      <c r="M41" s="7" t="s">
        <v>40</v>
      </c>
      <c r="N41" s="7" t="s">
        <v>37</v>
      </c>
      <c r="O41" s="172" t="s">
        <v>34</v>
      </c>
      <c r="P41" s="172" t="s">
        <v>31</v>
      </c>
      <c r="Q41" s="145"/>
      <c r="R41" s="146"/>
      <c r="S41" s="146"/>
      <c r="T41" s="144"/>
      <c r="U41" s="113"/>
      <c r="V41" s="1"/>
      <c r="W41" s="1"/>
      <c r="X41" s="1"/>
      <c r="Y41" s="1"/>
      <c r="Z41" s="1"/>
      <c r="AA41" s="1"/>
    </row>
    <row r="42" spans="1:21" ht="54.75" customHeight="1">
      <c r="A42" s="176" t="s">
        <v>30</v>
      </c>
      <c r="B42" s="177" t="s">
        <v>24</v>
      </c>
      <c r="C42" s="178" t="s">
        <v>20</v>
      </c>
      <c r="D42" s="179" t="s">
        <v>13</v>
      </c>
      <c r="E42" s="180">
        <f>(D42*25/100)+D42</f>
        <v>0</v>
      </c>
      <c r="F42" s="179" t="s">
        <v>13</v>
      </c>
      <c r="G42" s="181"/>
      <c r="H42" s="182">
        <v>0</v>
      </c>
      <c r="I42" s="183">
        <f>((E42*135*F42)/1000)*H42</f>
        <v>0</v>
      </c>
      <c r="J42" s="184" t="s">
        <v>13</v>
      </c>
      <c r="K42" s="185">
        <f>I42/12*J42</f>
        <v>0</v>
      </c>
      <c r="L42" s="185">
        <f>K42</f>
        <v>0</v>
      </c>
      <c r="M42" s="185">
        <f>L42/2</f>
        <v>0</v>
      </c>
      <c r="N42" s="185">
        <f>L42/2</f>
        <v>0</v>
      </c>
      <c r="O42" s="186" t="s">
        <v>20</v>
      </c>
      <c r="P42" s="187"/>
      <c r="Q42" s="145"/>
      <c r="R42" s="146"/>
      <c r="S42" s="146"/>
      <c r="T42" s="144"/>
      <c r="U42" s="113"/>
    </row>
    <row r="43" spans="1:21" ht="102" customHeight="1">
      <c r="A43" s="176" t="s">
        <v>57</v>
      </c>
      <c r="B43" s="177" t="s">
        <v>24</v>
      </c>
      <c r="C43" s="178" t="s">
        <v>20</v>
      </c>
      <c r="D43" s="179" t="s">
        <v>13</v>
      </c>
      <c r="E43" s="180">
        <f>(D43*25/100)+D43</f>
        <v>0</v>
      </c>
      <c r="F43" s="179" t="s">
        <v>13</v>
      </c>
      <c r="G43" s="181"/>
      <c r="H43" s="182">
        <v>0</v>
      </c>
      <c r="I43" s="183">
        <f>((E43*75*F43)/1000)*H43*0.3</f>
        <v>0</v>
      </c>
      <c r="J43" s="184" t="s">
        <v>13</v>
      </c>
      <c r="K43" s="185">
        <f>I43/12*J43</f>
        <v>0</v>
      </c>
      <c r="L43" s="185">
        <f>K43</f>
        <v>0</v>
      </c>
      <c r="M43" s="185">
        <f>L43/2</f>
        <v>0</v>
      </c>
      <c r="N43" s="185">
        <f>L43/2</f>
        <v>0</v>
      </c>
      <c r="O43" s="186" t="s">
        <v>20</v>
      </c>
      <c r="P43" s="187"/>
      <c r="Q43" s="96" t="s">
        <v>54</v>
      </c>
      <c r="R43" s="97"/>
      <c r="S43" s="97"/>
      <c r="T43" s="98"/>
      <c r="U43" s="113"/>
    </row>
    <row r="44" spans="1:21" ht="113.25" customHeight="1">
      <c r="A44" s="176" t="s">
        <v>58</v>
      </c>
      <c r="B44" s="177" t="s">
        <v>24</v>
      </c>
      <c r="C44" s="178" t="s">
        <v>20</v>
      </c>
      <c r="D44" s="179" t="s">
        <v>13</v>
      </c>
      <c r="E44" s="180">
        <f>(D44*25/100)+D44</f>
        <v>0</v>
      </c>
      <c r="F44" s="179" t="s">
        <v>13</v>
      </c>
      <c r="G44" s="181"/>
      <c r="H44" s="182">
        <v>0</v>
      </c>
      <c r="I44" s="183">
        <f>((E44*75*F44)/1000)*H44*0.5</f>
        <v>0</v>
      </c>
      <c r="J44" s="184" t="s">
        <v>13</v>
      </c>
      <c r="K44" s="185">
        <f>I44/12*J44</f>
        <v>0</v>
      </c>
      <c r="L44" s="185">
        <f>K44</f>
        <v>0</v>
      </c>
      <c r="M44" s="185">
        <f>L44/2</f>
        <v>0</v>
      </c>
      <c r="N44" s="185">
        <f>L44/2</f>
        <v>0</v>
      </c>
      <c r="O44" s="186" t="s">
        <v>20</v>
      </c>
      <c r="P44" s="187"/>
      <c r="Q44" s="96" t="s">
        <v>55</v>
      </c>
      <c r="R44" s="97"/>
      <c r="S44" s="97"/>
      <c r="T44" s="98"/>
      <c r="U44" s="113"/>
    </row>
    <row r="45" spans="1:21" ht="114" customHeight="1">
      <c r="A45" s="176" t="s">
        <v>59</v>
      </c>
      <c r="B45" s="177" t="s">
        <v>24</v>
      </c>
      <c r="C45" s="178" t="s">
        <v>20</v>
      </c>
      <c r="D45" s="179" t="s">
        <v>13</v>
      </c>
      <c r="E45" s="180">
        <f>(D45*25/100)+D45</f>
        <v>0</v>
      </c>
      <c r="F45" s="179" t="s">
        <v>13</v>
      </c>
      <c r="G45" s="181"/>
      <c r="H45" s="182">
        <v>0</v>
      </c>
      <c r="I45" s="183">
        <f>((E45*75*F45)/1000)*H45*0.75</f>
        <v>0</v>
      </c>
      <c r="J45" s="184" t="s">
        <v>13</v>
      </c>
      <c r="K45" s="185">
        <f>I45/12*J45</f>
        <v>0</v>
      </c>
      <c r="L45" s="185">
        <f>K45</f>
        <v>0</v>
      </c>
      <c r="M45" s="185">
        <f>L45/2</f>
        <v>0</v>
      </c>
      <c r="N45" s="185">
        <f>L45/2</f>
        <v>0</v>
      </c>
      <c r="O45" s="186" t="s">
        <v>20</v>
      </c>
      <c r="P45" s="187"/>
      <c r="Q45" s="96" t="s">
        <v>56</v>
      </c>
      <c r="R45" s="97"/>
      <c r="S45" s="97"/>
      <c r="T45" s="98"/>
      <c r="U45" s="113"/>
    </row>
    <row r="46" spans="1:21" ht="115.5" customHeight="1">
      <c r="A46" s="176" t="s">
        <v>60</v>
      </c>
      <c r="B46" s="177" t="s">
        <v>24</v>
      </c>
      <c r="C46" s="178" t="s">
        <v>20</v>
      </c>
      <c r="D46" s="179" t="s">
        <v>13</v>
      </c>
      <c r="E46" s="180">
        <f>(D46*25/100)+D46</f>
        <v>0</v>
      </c>
      <c r="F46" s="179" t="s">
        <v>13</v>
      </c>
      <c r="G46" s="181"/>
      <c r="H46" s="182">
        <v>0</v>
      </c>
      <c r="I46" s="183">
        <f>((E46*75*F46)/1000)*H46</f>
        <v>0</v>
      </c>
      <c r="J46" s="184" t="s">
        <v>13</v>
      </c>
      <c r="K46" s="185">
        <f>I46/12*J46</f>
        <v>0</v>
      </c>
      <c r="L46" s="185">
        <f>K46</f>
        <v>0</v>
      </c>
      <c r="M46" s="185">
        <f>L46/2</f>
        <v>0</v>
      </c>
      <c r="N46" s="185">
        <f>L46/2</f>
        <v>0</v>
      </c>
      <c r="O46" s="186" t="s">
        <v>20</v>
      </c>
      <c r="P46" s="187"/>
      <c r="Q46" s="84" t="s">
        <v>53</v>
      </c>
      <c r="R46" s="85"/>
      <c r="S46" s="85"/>
      <c r="T46" s="61"/>
      <c r="U46" s="113"/>
    </row>
    <row r="47" spans="1:21" ht="34.5" customHeight="1">
      <c r="A47" s="19"/>
      <c r="B47" s="23"/>
      <c r="C47" s="23"/>
      <c r="D47" s="41"/>
      <c r="E47" s="35"/>
      <c r="F47" s="41"/>
      <c r="G47" s="28"/>
      <c r="H47" s="42"/>
      <c r="I47" s="36"/>
      <c r="J47" s="43"/>
      <c r="K47" s="40"/>
      <c r="L47" s="40"/>
      <c r="M47" s="49"/>
      <c r="N47" s="49"/>
      <c r="O47" s="50"/>
      <c r="P47" s="46"/>
      <c r="Q47" s="99"/>
      <c r="R47" s="100"/>
      <c r="S47" s="100"/>
      <c r="T47" s="101"/>
      <c r="U47" s="113"/>
    </row>
    <row r="48" spans="1:21" ht="54" customHeight="1">
      <c r="A48" s="19"/>
      <c r="B48" s="11" t="s">
        <v>27</v>
      </c>
      <c r="C48" s="11" t="s">
        <v>28</v>
      </c>
      <c r="D48" s="6" t="s">
        <v>2</v>
      </c>
      <c r="E48" s="8" t="s">
        <v>0</v>
      </c>
      <c r="F48" s="8" t="s">
        <v>16</v>
      </c>
      <c r="G48" s="24"/>
      <c r="H48" s="8" t="s">
        <v>1</v>
      </c>
      <c r="I48" s="6" t="s">
        <v>6</v>
      </c>
      <c r="J48" s="8" t="s">
        <v>3</v>
      </c>
      <c r="K48" s="8" t="s">
        <v>8</v>
      </c>
      <c r="L48" s="12" t="s">
        <v>34</v>
      </c>
      <c r="M48" s="53" t="s">
        <v>46</v>
      </c>
      <c r="N48" s="48" t="s">
        <v>31</v>
      </c>
      <c r="O48" s="79"/>
      <c r="P48" s="80"/>
      <c r="Q48" s="102"/>
      <c r="R48" s="103"/>
      <c r="S48" s="103"/>
      <c r="T48" s="104"/>
      <c r="U48" s="113"/>
    </row>
    <row r="49" spans="1:21" ht="57" customHeight="1">
      <c r="A49" s="188" t="s">
        <v>15</v>
      </c>
      <c r="B49" s="186" t="s">
        <v>52</v>
      </c>
      <c r="C49" s="189"/>
      <c r="D49" s="179" t="s">
        <v>13</v>
      </c>
      <c r="E49" s="180">
        <f>(D49*5/100)+D49</f>
        <v>0</v>
      </c>
      <c r="F49" s="190" t="s">
        <v>13</v>
      </c>
      <c r="G49" s="190"/>
      <c r="H49" s="182">
        <v>0</v>
      </c>
      <c r="I49" s="183">
        <f>((E49*65*F49)/1000)*H49</f>
        <v>0</v>
      </c>
      <c r="J49" s="191" t="s">
        <v>13</v>
      </c>
      <c r="K49" s="185">
        <f>I49/12*J49</f>
        <v>0</v>
      </c>
      <c r="L49" s="185">
        <f>K49</f>
        <v>0</v>
      </c>
      <c r="M49" s="185">
        <f>L49/2</f>
        <v>0</v>
      </c>
      <c r="N49" s="185">
        <f>L49/2</f>
        <v>0</v>
      </c>
      <c r="O49" s="81" t="s">
        <v>45</v>
      </c>
      <c r="P49" s="82"/>
      <c r="Q49" s="105"/>
      <c r="R49" s="106"/>
      <c r="S49" s="106"/>
      <c r="T49" s="107"/>
      <c r="U49" s="113"/>
    </row>
    <row r="50" spans="1:21" ht="84" customHeight="1">
      <c r="A50" s="110"/>
      <c r="B50" s="111"/>
      <c r="C50" s="111"/>
      <c r="D50" s="111"/>
      <c r="E50" s="111"/>
      <c r="F50" s="111"/>
      <c r="G50" s="111"/>
      <c r="H50" s="111"/>
      <c r="I50" s="116" t="s">
        <v>36</v>
      </c>
      <c r="J50" s="117"/>
      <c r="K50" s="52" t="s">
        <v>38</v>
      </c>
      <c r="L50" s="120" t="s">
        <v>42</v>
      </c>
      <c r="M50" s="121"/>
      <c r="N50" s="122"/>
      <c r="O50" s="75" t="s">
        <v>39</v>
      </c>
      <c r="P50" s="76"/>
      <c r="Q50" s="108" t="s">
        <v>61</v>
      </c>
      <c r="R50" s="108"/>
      <c r="S50" s="108"/>
      <c r="T50" s="108"/>
      <c r="U50" s="113"/>
    </row>
    <row r="51" spans="1:21" ht="36" customHeight="1">
      <c r="A51" s="112"/>
      <c r="B51" s="113"/>
      <c r="C51" s="113"/>
      <c r="D51" s="113"/>
      <c r="E51" s="113"/>
      <c r="F51" s="113"/>
      <c r="G51" s="113"/>
      <c r="H51" s="113"/>
      <c r="I51" s="118">
        <f>O51+O53</f>
        <v>0</v>
      </c>
      <c r="J51" s="119"/>
      <c r="K51" s="51">
        <f>(O22+O27+L49)/2</f>
        <v>0</v>
      </c>
      <c r="L51" s="123">
        <f>(P6+P7+P12+P17+P22+P27+P32+P37+P42+P43+P44+P45+P46+N49)</f>
        <v>0</v>
      </c>
      <c r="M51" s="124"/>
      <c r="N51" s="125"/>
      <c r="O51" s="77">
        <f>O22+O27+L49</f>
        <v>0</v>
      </c>
      <c r="P51" s="78"/>
      <c r="Q51" s="109"/>
      <c r="R51" s="109"/>
      <c r="S51" s="109"/>
      <c r="T51" s="109"/>
      <c r="U51" s="113"/>
    </row>
    <row r="52" spans="1:21" ht="72" customHeight="1">
      <c r="A52" s="112"/>
      <c r="B52" s="113"/>
      <c r="C52" s="113"/>
      <c r="D52" s="113"/>
      <c r="E52" s="113"/>
      <c r="F52" s="113"/>
      <c r="G52" s="113"/>
      <c r="H52" s="113"/>
      <c r="I52" s="119"/>
      <c r="J52" s="119"/>
      <c r="K52" s="56" t="s">
        <v>40</v>
      </c>
      <c r="L52" s="69" t="s">
        <v>43</v>
      </c>
      <c r="M52" s="70"/>
      <c r="N52" s="71"/>
      <c r="O52" s="75" t="s">
        <v>35</v>
      </c>
      <c r="P52" s="76"/>
      <c r="Q52" s="109"/>
      <c r="R52" s="109"/>
      <c r="S52" s="109"/>
      <c r="T52" s="109"/>
      <c r="U52" s="113"/>
    </row>
    <row r="53" spans="1:21" ht="40.5" customHeight="1">
      <c r="A53" s="112"/>
      <c r="B53" s="113"/>
      <c r="C53" s="113"/>
      <c r="D53" s="113"/>
      <c r="E53" s="113"/>
      <c r="F53" s="113"/>
      <c r="G53" s="113"/>
      <c r="H53" s="113"/>
      <c r="I53" s="119"/>
      <c r="J53" s="119"/>
      <c r="K53" s="55">
        <f>(M6+M7+M8+M12+M17+M22+M27+M32+M37+M42+M43+M44+M45+M46)</f>
        <v>0</v>
      </c>
      <c r="L53" s="72">
        <f>(N6+N7+N8+N12+N17+N22+N27+N32+N37+N42+N43+N44+N45+N46)</f>
        <v>0</v>
      </c>
      <c r="M53" s="73"/>
      <c r="N53" s="74"/>
      <c r="O53" s="77">
        <f>(L6+L7+L8+L12+L17+L22+L27+L32+L37+L42+L43+L44+L45+L46)</f>
        <v>0</v>
      </c>
      <c r="P53" s="78"/>
      <c r="Q53" s="109"/>
      <c r="R53" s="109"/>
      <c r="S53" s="109"/>
      <c r="T53" s="109"/>
      <c r="U53" s="113"/>
    </row>
    <row r="54" spans="1:21" ht="51" customHeight="1">
      <c r="A54" s="114"/>
      <c r="B54" s="115"/>
      <c r="C54" s="115"/>
      <c r="D54" s="115"/>
      <c r="E54" s="115"/>
      <c r="F54" s="115"/>
      <c r="G54" s="115"/>
      <c r="H54" s="115"/>
      <c r="I54" s="119"/>
      <c r="J54" s="119"/>
      <c r="K54" s="159" t="s">
        <v>62</v>
      </c>
      <c r="L54" s="160"/>
      <c r="M54" s="160"/>
      <c r="N54" s="160"/>
      <c r="O54" s="161"/>
      <c r="P54" s="161"/>
      <c r="Q54" s="161"/>
      <c r="R54" s="161"/>
      <c r="S54" s="161"/>
      <c r="T54" s="161"/>
      <c r="U54" s="113"/>
    </row>
    <row r="55" spans="1:21" ht="12.75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113"/>
    </row>
    <row r="56" spans="1:21" ht="12.75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113"/>
    </row>
    <row r="57" spans="1:21" ht="12.75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113"/>
    </row>
    <row r="58" spans="1:9" ht="12.75">
      <c r="A58" s="1"/>
      <c r="D58" s="1"/>
      <c r="F58" s="1"/>
      <c r="G58" s="1"/>
      <c r="I58" s="1"/>
    </row>
    <row r="59" spans="1:9" ht="12.75">
      <c r="A59" s="1"/>
      <c r="D59" s="1"/>
      <c r="F59" s="1"/>
      <c r="G59" s="1"/>
      <c r="I59" s="1"/>
    </row>
    <row r="60" spans="1:9" ht="12.75">
      <c r="A60" s="1"/>
      <c r="D60" s="1"/>
      <c r="F60" s="1"/>
      <c r="G60" s="1"/>
      <c r="I60" s="1"/>
    </row>
    <row r="61" spans="1:9" ht="12.75">
      <c r="A61" s="1"/>
      <c r="D61" s="4"/>
      <c r="E61" s="14"/>
      <c r="F61" s="4"/>
      <c r="G61" s="1"/>
      <c r="I61" s="1"/>
    </row>
    <row r="62" spans="1:9" ht="12.75">
      <c r="A62" s="1"/>
      <c r="D62" s="4"/>
      <c r="E62" s="15"/>
      <c r="F62" s="4"/>
      <c r="G62" s="5"/>
      <c r="I62" s="1"/>
    </row>
    <row r="63" spans="1:9" ht="12.75">
      <c r="A63" s="1"/>
      <c r="D63" s="4"/>
      <c r="E63" s="15"/>
      <c r="F63" s="4"/>
      <c r="G63" s="1"/>
      <c r="I63" s="1"/>
    </row>
    <row r="64" spans="1:9" ht="12.75">
      <c r="A64" s="1"/>
      <c r="D64" s="4"/>
      <c r="E64" s="15"/>
      <c r="F64" s="4"/>
      <c r="G64" s="1"/>
      <c r="I64" s="1"/>
    </row>
    <row r="65" spans="1:9" ht="12.75">
      <c r="A65" s="1"/>
      <c r="D65" s="4"/>
      <c r="E65" s="15"/>
      <c r="F65" s="4"/>
      <c r="G65" s="1"/>
      <c r="I65" s="1"/>
    </row>
    <row r="66" spans="1:9" ht="12.75">
      <c r="A66" s="1"/>
      <c r="D66" s="4"/>
      <c r="E66" s="15"/>
      <c r="F66" s="4"/>
      <c r="G66" s="1"/>
      <c r="I66" s="1"/>
    </row>
    <row r="67" spans="1:9" ht="12.75">
      <c r="A67" s="1"/>
      <c r="D67" s="1"/>
      <c r="F67" s="1"/>
      <c r="G67" s="1"/>
      <c r="I67" s="1"/>
    </row>
    <row r="68" spans="1:9" ht="12.75">
      <c r="A68" s="1"/>
      <c r="D68" s="1"/>
      <c r="F68" s="1"/>
      <c r="G68" s="1"/>
      <c r="I68" s="1"/>
    </row>
    <row r="69" spans="1:9" ht="12.75">
      <c r="A69" s="1"/>
      <c r="D69" s="1"/>
      <c r="F69" s="1"/>
      <c r="G69" s="1"/>
      <c r="I69" s="1"/>
    </row>
    <row r="70" spans="1:9" ht="12.75">
      <c r="A70" s="1"/>
      <c r="D70" s="1"/>
      <c r="F70" s="1"/>
      <c r="G70" s="1"/>
      <c r="I70" s="1"/>
    </row>
    <row r="71" spans="1:9" ht="12.75">
      <c r="A71" s="1"/>
      <c r="D71" s="1"/>
      <c r="F71" s="1"/>
      <c r="G71" s="1"/>
      <c r="I71" s="1"/>
    </row>
    <row r="72" spans="1:9" ht="12.75">
      <c r="A72" s="1"/>
      <c r="D72" s="1"/>
      <c r="F72" s="1"/>
      <c r="G72" s="1"/>
      <c r="I72" s="1"/>
    </row>
    <row r="73" spans="1:9" ht="12.75">
      <c r="A73" s="1"/>
      <c r="D73" s="1"/>
      <c r="F73" s="1"/>
      <c r="G73" s="1"/>
      <c r="I73" s="1"/>
    </row>
    <row r="74" spans="1:9" ht="12.75">
      <c r="A74" s="1"/>
      <c r="D74" s="1"/>
      <c r="F74" s="1"/>
      <c r="G74" s="1"/>
      <c r="I74" s="1"/>
    </row>
    <row r="75" spans="1:9" ht="12.75">
      <c r="A75" s="1"/>
      <c r="D75" s="1"/>
      <c r="F75" s="1"/>
      <c r="G75" s="1"/>
      <c r="I75" s="1"/>
    </row>
    <row r="76" spans="1:9" ht="12.75">
      <c r="A76" s="1"/>
      <c r="D76" s="1"/>
      <c r="F76" s="1"/>
      <c r="G76" s="1"/>
      <c r="I76" s="1"/>
    </row>
    <row r="77" spans="1:9" ht="12.75">
      <c r="A77" s="1"/>
      <c r="D77" s="1"/>
      <c r="F77" s="1"/>
      <c r="G77" s="1"/>
      <c r="I77" s="1"/>
    </row>
    <row r="78" spans="1:9" ht="12.75">
      <c r="A78" s="1"/>
      <c r="D78" s="1"/>
      <c r="F78" s="1"/>
      <c r="G78" s="1"/>
      <c r="I78" s="1"/>
    </row>
    <row r="79" spans="1:9" ht="12.75">
      <c r="A79" s="1"/>
      <c r="D79" s="1"/>
      <c r="F79" s="1"/>
      <c r="G79" s="1"/>
      <c r="I79" s="1"/>
    </row>
    <row r="80" spans="1:9" ht="12.75">
      <c r="A80" s="1"/>
      <c r="D80" s="1"/>
      <c r="F80" s="1"/>
      <c r="G80" s="1"/>
      <c r="I80" s="1"/>
    </row>
    <row r="81" spans="1:9" ht="12.75">
      <c r="A81" s="1"/>
      <c r="D81" s="1"/>
      <c r="F81" s="1"/>
      <c r="G81" s="1"/>
      <c r="I81" s="1"/>
    </row>
    <row r="82" spans="1:9" ht="12.75">
      <c r="A82" s="1"/>
      <c r="D82" s="1"/>
      <c r="F82" s="1"/>
      <c r="G82" s="1"/>
      <c r="I82" s="1"/>
    </row>
    <row r="83" spans="1:9" ht="12.75">
      <c r="A83" s="1"/>
      <c r="D83" s="1"/>
      <c r="F83" s="1"/>
      <c r="G83" s="1"/>
      <c r="I83" s="1"/>
    </row>
    <row r="84" spans="1:9" ht="12.75">
      <c r="A84" s="1"/>
      <c r="D84" s="1"/>
      <c r="F84" s="1"/>
      <c r="G84" s="1"/>
      <c r="I84" s="1"/>
    </row>
    <row r="85" spans="1:9" ht="12.75">
      <c r="A85" s="1"/>
      <c r="D85" s="1"/>
      <c r="F85" s="1"/>
      <c r="G85" s="1"/>
      <c r="I85" s="1"/>
    </row>
    <row r="86" spans="1:9" ht="12.75">
      <c r="A86" s="1"/>
      <c r="D86" s="1"/>
      <c r="F86" s="1"/>
      <c r="G86" s="1"/>
      <c r="I86" s="1"/>
    </row>
    <row r="87" spans="1:9" ht="12.75">
      <c r="A87" s="1"/>
      <c r="D87" s="1"/>
      <c r="F87" s="1"/>
      <c r="G87" s="1"/>
      <c r="I87" s="1"/>
    </row>
    <row r="88" spans="1:9" ht="12.75">
      <c r="A88" s="1"/>
      <c r="D88" s="1"/>
      <c r="F88" s="1"/>
      <c r="G88" s="1"/>
      <c r="I88" s="1"/>
    </row>
    <row r="89" spans="1:9" ht="12.75">
      <c r="A89" s="1"/>
      <c r="D89" s="1"/>
      <c r="F89" s="1"/>
      <c r="G89" s="1"/>
      <c r="I89" s="1"/>
    </row>
    <row r="90" spans="1:9" ht="12.75">
      <c r="A90" s="1"/>
      <c r="D90" s="1"/>
      <c r="F90" s="1"/>
      <c r="G90" s="1"/>
      <c r="I90" s="1"/>
    </row>
    <row r="91" spans="1:9" ht="12.75">
      <c r="A91" s="1"/>
      <c r="D91" s="1"/>
      <c r="F91" s="1"/>
      <c r="G91" s="1"/>
      <c r="I91" s="1"/>
    </row>
    <row r="92" spans="1:9" ht="12.75">
      <c r="A92" s="1"/>
      <c r="D92" s="1"/>
      <c r="F92" s="1"/>
      <c r="G92" s="1"/>
      <c r="I92" s="1"/>
    </row>
    <row r="93" spans="1:9" ht="12.75">
      <c r="A93" s="1"/>
      <c r="D93" s="1"/>
      <c r="F93" s="1"/>
      <c r="G93" s="1"/>
      <c r="I93" s="1"/>
    </row>
    <row r="94" spans="1:9" ht="12.75">
      <c r="A94" s="1"/>
      <c r="D94" s="1"/>
      <c r="F94" s="1"/>
      <c r="G94" s="1"/>
      <c r="I94" s="1"/>
    </row>
    <row r="95" spans="1:9" ht="12.75">
      <c r="A95" s="1"/>
      <c r="D95" s="1"/>
      <c r="F95" s="1"/>
      <c r="G95" s="1"/>
      <c r="I95" s="1"/>
    </row>
    <row r="96" spans="1:9" ht="12.75">
      <c r="A96" s="1"/>
      <c r="D96" s="1"/>
      <c r="F96" s="1"/>
      <c r="G96" s="1"/>
      <c r="I96" s="1"/>
    </row>
    <row r="97" spans="1:9" ht="12.75">
      <c r="A97" s="1"/>
      <c r="D97" s="1"/>
      <c r="F97" s="1"/>
      <c r="G97" s="1"/>
      <c r="I97" s="1"/>
    </row>
    <row r="98" spans="1:9" ht="12.75">
      <c r="A98" s="1"/>
      <c r="D98" s="1"/>
      <c r="F98" s="1"/>
      <c r="G98" s="1"/>
      <c r="I98" s="1"/>
    </row>
    <row r="99" spans="1:9" ht="12.75">
      <c r="A99" s="1"/>
      <c r="D99" s="1"/>
      <c r="F99" s="1"/>
      <c r="G99" s="1"/>
      <c r="I99" s="1"/>
    </row>
    <row r="100" spans="1:9" ht="12.75">
      <c r="A100" s="1"/>
      <c r="D100" s="1"/>
      <c r="F100" s="1"/>
      <c r="G100" s="1"/>
      <c r="I100" s="1"/>
    </row>
    <row r="101" spans="1:9" ht="12.75">
      <c r="A101" s="1"/>
      <c r="D101" s="1"/>
      <c r="F101" s="1"/>
      <c r="G101" s="1"/>
      <c r="I101" s="1"/>
    </row>
    <row r="102" spans="1:9" ht="12.75">
      <c r="A102" s="1"/>
      <c r="D102" s="1"/>
      <c r="F102" s="1"/>
      <c r="G102" s="1"/>
      <c r="I102" s="1"/>
    </row>
    <row r="103" spans="1:9" ht="12.75">
      <c r="A103" s="1"/>
      <c r="D103" s="1"/>
      <c r="F103" s="1"/>
      <c r="G103" s="1"/>
      <c r="I103" s="1"/>
    </row>
    <row r="104" spans="1:9" ht="12.75">
      <c r="A104" s="1"/>
      <c r="D104" s="1"/>
      <c r="F104" s="1"/>
      <c r="G104" s="1"/>
      <c r="I104" s="1"/>
    </row>
    <row r="105" spans="1:9" ht="12.75">
      <c r="A105" s="1"/>
      <c r="D105" s="1"/>
      <c r="F105" s="1"/>
      <c r="G105" s="1"/>
      <c r="I105" s="1"/>
    </row>
    <row r="106" spans="1:9" ht="12.75">
      <c r="A106" s="1"/>
      <c r="D106" s="1"/>
      <c r="F106" s="1"/>
      <c r="G106" s="1"/>
      <c r="I106" s="1"/>
    </row>
    <row r="107" spans="1:9" ht="12.75">
      <c r="A107" s="1"/>
      <c r="D107" s="1"/>
      <c r="F107" s="1"/>
      <c r="G107" s="1"/>
      <c r="I107" s="1"/>
    </row>
    <row r="108" spans="1:9" ht="12.75">
      <c r="A108" s="1"/>
      <c r="D108" s="1"/>
      <c r="F108" s="1"/>
      <c r="G108" s="1"/>
      <c r="I108" s="1"/>
    </row>
    <row r="109" spans="1:9" ht="12.75">
      <c r="A109" s="1"/>
      <c r="D109" s="1"/>
      <c r="F109" s="1"/>
      <c r="G109" s="1"/>
      <c r="I109" s="1"/>
    </row>
    <row r="110" spans="1:9" ht="12.75">
      <c r="A110" s="1"/>
      <c r="D110" s="1"/>
      <c r="F110" s="1"/>
      <c r="G110" s="1"/>
      <c r="I110" s="1"/>
    </row>
    <row r="111" spans="1:9" ht="12.75">
      <c r="A111" s="1"/>
      <c r="D111" s="1"/>
      <c r="F111" s="1"/>
      <c r="G111" s="1"/>
      <c r="I111" s="1"/>
    </row>
    <row r="112" spans="1:9" ht="12.75">
      <c r="A112" s="1"/>
      <c r="D112" s="1"/>
      <c r="F112" s="1"/>
      <c r="G112" s="1"/>
      <c r="I112" s="1"/>
    </row>
    <row r="113" spans="1:9" ht="12.75">
      <c r="A113" s="1"/>
      <c r="D113" s="1"/>
      <c r="F113" s="1"/>
      <c r="G113" s="1"/>
      <c r="I113" s="1"/>
    </row>
    <row r="114" spans="1:9" ht="12.75">
      <c r="A114" s="1"/>
      <c r="D114" s="1"/>
      <c r="F114" s="1"/>
      <c r="G114" s="1"/>
      <c r="I114" s="1"/>
    </row>
    <row r="115" spans="1:9" ht="12.75">
      <c r="A115" s="1"/>
      <c r="D115" s="1"/>
      <c r="F115" s="1"/>
      <c r="G115" s="1"/>
      <c r="I115" s="1"/>
    </row>
    <row r="116" spans="1:9" ht="12.75">
      <c r="A116" s="1"/>
      <c r="D116" s="1"/>
      <c r="F116" s="1"/>
      <c r="G116" s="1"/>
      <c r="I116" s="1"/>
    </row>
    <row r="117" spans="1:9" ht="12.75">
      <c r="A117" s="1"/>
      <c r="D117" s="1"/>
      <c r="F117" s="1"/>
      <c r="G117" s="1"/>
      <c r="I117" s="1"/>
    </row>
    <row r="118" spans="1:9" ht="12.75">
      <c r="A118" s="1"/>
      <c r="D118" s="1"/>
      <c r="F118" s="1"/>
      <c r="G118" s="1"/>
      <c r="I118" s="1"/>
    </row>
    <row r="119" spans="1:9" ht="12.75">
      <c r="A119" s="1"/>
      <c r="D119" s="1"/>
      <c r="F119" s="1"/>
      <c r="G119" s="1"/>
      <c r="I119" s="1"/>
    </row>
    <row r="120" spans="1:9" ht="12.75">
      <c r="A120" s="1"/>
      <c r="D120" s="1"/>
      <c r="F120" s="1"/>
      <c r="G120" s="1"/>
      <c r="I120" s="1"/>
    </row>
    <row r="121" spans="1:9" ht="12.75">
      <c r="A121" s="1"/>
      <c r="D121" s="1"/>
      <c r="F121" s="1"/>
      <c r="G121" s="1"/>
      <c r="I121" s="1"/>
    </row>
    <row r="122" spans="1:9" ht="12.75">
      <c r="A122" s="1"/>
      <c r="D122" s="1"/>
      <c r="F122" s="1"/>
      <c r="G122" s="1"/>
      <c r="I122" s="1"/>
    </row>
    <row r="123" spans="1:9" ht="12.75">
      <c r="A123" s="1"/>
      <c r="D123" s="1"/>
      <c r="F123" s="1"/>
      <c r="G123" s="1"/>
      <c r="I123" s="1"/>
    </row>
  </sheetData>
  <sheetProtection/>
  <mergeCells count="46">
    <mergeCell ref="O6:P8"/>
    <mergeCell ref="O12:P12"/>
    <mergeCell ref="O43:P43"/>
    <mergeCell ref="O44:P44"/>
    <mergeCell ref="O17:P17"/>
    <mergeCell ref="O32:P32"/>
    <mergeCell ref="O37:P37"/>
    <mergeCell ref="O42:P42"/>
    <mergeCell ref="A38:P40"/>
    <mergeCell ref="A13:P15"/>
    <mergeCell ref="U1:U57"/>
    <mergeCell ref="Q44:T44"/>
    <mergeCell ref="A1:T1"/>
    <mergeCell ref="Q43:T43"/>
    <mergeCell ref="K2:T4"/>
    <mergeCell ref="A2:J2"/>
    <mergeCell ref="Q16:T42"/>
    <mergeCell ref="Q9:T15"/>
    <mergeCell ref="A9:P10"/>
    <mergeCell ref="K54:T54"/>
    <mergeCell ref="A55:T57"/>
    <mergeCell ref="Q45:T45"/>
    <mergeCell ref="Q47:T49"/>
    <mergeCell ref="Q50:T53"/>
    <mergeCell ref="A50:H54"/>
    <mergeCell ref="I50:J50"/>
    <mergeCell ref="I51:J54"/>
    <mergeCell ref="L50:N50"/>
    <mergeCell ref="L51:N51"/>
    <mergeCell ref="O46:P46"/>
    <mergeCell ref="O45:P45"/>
    <mergeCell ref="Q46:T46"/>
    <mergeCell ref="A18:P20"/>
    <mergeCell ref="A23:P25"/>
    <mergeCell ref="A28:P30"/>
    <mergeCell ref="A33:P35"/>
    <mergeCell ref="R5:S8"/>
    <mergeCell ref="B49:C49"/>
    <mergeCell ref="L52:N52"/>
    <mergeCell ref="L53:N53"/>
    <mergeCell ref="O50:P50"/>
    <mergeCell ref="O51:P51"/>
    <mergeCell ref="O52:P52"/>
    <mergeCell ref="O53:P53"/>
    <mergeCell ref="O48:P48"/>
    <mergeCell ref="O49:P49"/>
  </mergeCells>
  <printOptions gridLines="1"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Com.Montana Cagli</cp:lastModifiedBy>
  <cp:lastPrinted>2012-08-25T16:01:00Z</cp:lastPrinted>
  <dcterms:created xsi:type="dcterms:W3CDTF">1996-11-05T10:16:36Z</dcterms:created>
  <dcterms:modified xsi:type="dcterms:W3CDTF">2015-03-20T13:27:15Z</dcterms:modified>
  <cp:category/>
  <cp:version/>
  <cp:contentType/>
  <cp:contentStatus/>
</cp:coreProperties>
</file>